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19440" windowHeight="9795"/>
  </bookViews>
  <sheets>
    <sheet name="Лист1" sheetId="1" r:id="rId1"/>
    <sheet name="Лист2" sheetId="2" r:id="rId2"/>
    <sheet name="Лист3" sheetId="3" r:id="rId3"/>
  </sheets>
  <definedNames>
    <definedName name="_xlnm.Print_Area" localSheetId="0">Лист1!$A$1:$Y$203</definedName>
  </definedNames>
  <calcPr calcId="125725"/>
</workbook>
</file>

<file path=xl/calcChain.xml><?xml version="1.0" encoding="utf-8"?>
<calcChain xmlns="http://schemas.openxmlformats.org/spreadsheetml/2006/main">
  <c r="K198" i="1"/>
  <c r="M197"/>
  <c r="L197"/>
  <c r="K197"/>
  <c r="M193"/>
  <c r="L193"/>
  <c r="K193"/>
  <c r="M190"/>
  <c r="L190"/>
  <c r="K190"/>
  <c r="M189"/>
  <c r="L189"/>
  <c r="K189"/>
  <c r="K188" s="1"/>
  <c r="K187" s="1"/>
  <c r="M187"/>
  <c r="L187"/>
  <c r="M185"/>
  <c r="L185"/>
  <c r="K185"/>
  <c r="M184"/>
  <c r="L184"/>
  <c r="K184"/>
  <c r="AC170"/>
  <c r="AB170"/>
  <c r="AA170"/>
  <c r="Z170"/>
  <c r="Y170"/>
  <c r="X170"/>
  <c r="W170"/>
  <c r="V170"/>
  <c r="U170"/>
  <c r="T170"/>
  <c r="S170"/>
  <c r="R170"/>
  <c r="Q170"/>
  <c r="P170"/>
  <c r="O170"/>
  <c r="N170"/>
  <c r="M170"/>
  <c r="L170"/>
  <c r="K170"/>
  <c r="M169"/>
  <c r="L169"/>
  <c r="K169"/>
  <c r="M167"/>
  <c r="L167"/>
  <c r="K167"/>
  <c r="M165"/>
  <c r="L165"/>
  <c r="K165"/>
  <c r="M163"/>
  <c r="L163"/>
  <c r="K163"/>
  <c r="M160"/>
  <c r="L160"/>
  <c r="K160"/>
  <c r="M159"/>
  <c r="L159"/>
  <c r="K159"/>
  <c r="M158"/>
  <c r="L158"/>
  <c r="K158"/>
  <c r="M156"/>
  <c r="L156"/>
  <c r="K156"/>
  <c r="M154"/>
  <c r="L154"/>
  <c r="K154"/>
  <c r="M152"/>
  <c r="L152"/>
  <c r="K152"/>
  <c r="M131"/>
  <c r="L131"/>
  <c r="K131"/>
  <c r="M130"/>
  <c r="L130"/>
  <c r="K130"/>
  <c r="AC129"/>
  <c r="AB129"/>
  <c r="AA129"/>
  <c r="Z129"/>
  <c r="Y129"/>
  <c r="X129"/>
  <c r="W129"/>
  <c r="V129"/>
  <c r="U129"/>
  <c r="T129"/>
  <c r="S129"/>
  <c r="R129"/>
  <c r="Q129"/>
  <c r="P129"/>
  <c r="O129"/>
  <c r="N129"/>
  <c r="M129"/>
  <c r="L129"/>
  <c r="K129"/>
  <c r="M112"/>
  <c r="L112"/>
  <c r="K112"/>
  <c r="M111"/>
  <c r="L111"/>
  <c r="K111"/>
  <c r="M109"/>
  <c r="M102" s="1"/>
  <c r="M93" s="1"/>
  <c r="M92" s="1"/>
  <c r="L109"/>
  <c r="K109"/>
  <c r="K102" s="1"/>
  <c r="K93" s="1"/>
  <c r="M107"/>
  <c r="L107"/>
  <c r="K107"/>
  <c r="M105"/>
  <c r="L105"/>
  <c r="K105"/>
  <c r="M103"/>
  <c r="L103"/>
  <c r="K103"/>
  <c r="AC102"/>
  <c r="AB102"/>
  <c r="AA102"/>
  <c r="Z102"/>
  <c r="Y102"/>
  <c r="X102"/>
  <c r="W102"/>
  <c r="V102"/>
  <c r="U102"/>
  <c r="T102"/>
  <c r="S102"/>
  <c r="R102"/>
  <c r="Q102"/>
  <c r="P102"/>
  <c r="O102"/>
  <c r="N102"/>
  <c r="L102"/>
  <c r="M100"/>
  <c r="L100"/>
  <c r="K100"/>
  <c r="M99"/>
  <c r="L99"/>
  <c r="K99"/>
  <c r="M97"/>
  <c r="L97"/>
  <c r="L94" s="1"/>
  <c r="L93" s="1"/>
  <c r="L92" s="1"/>
  <c r="K97"/>
  <c r="M95"/>
  <c r="L95"/>
  <c r="K95"/>
  <c r="M94"/>
  <c r="K94"/>
  <c r="M90"/>
  <c r="L90"/>
  <c r="K90"/>
  <c r="M89"/>
  <c r="L89"/>
  <c r="K89"/>
  <c r="M83"/>
  <c r="L83"/>
  <c r="K83"/>
  <c r="M82"/>
  <c r="L82"/>
  <c r="K82"/>
  <c r="M79"/>
  <c r="L79"/>
  <c r="K79"/>
  <c r="M77"/>
  <c r="L77"/>
  <c r="K77"/>
  <c r="M76"/>
  <c r="L76"/>
  <c r="L73" s="1"/>
  <c r="K76"/>
  <c r="M74"/>
  <c r="L74"/>
  <c r="K74"/>
  <c r="M73"/>
  <c r="K73"/>
  <c r="M70"/>
  <c r="L70"/>
  <c r="K70"/>
  <c r="M67"/>
  <c r="L67"/>
  <c r="K67"/>
  <c r="M66"/>
  <c r="L66"/>
  <c r="K66"/>
  <c r="M63"/>
  <c r="L63"/>
  <c r="K63"/>
  <c r="M62"/>
  <c r="L62"/>
  <c r="K62"/>
  <c r="M61"/>
  <c r="L61"/>
  <c r="K61"/>
  <c r="M58"/>
  <c r="L58"/>
  <c r="K58"/>
  <c r="M57"/>
  <c r="L57"/>
  <c r="K57"/>
  <c r="M55"/>
  <c r="L55"/>
  <c r="K55"/>
  <c r="M53"/>
  <c r="M50" s="1"/>
  <c r="M49" s="1"/>
  <c r="M14" s="1"/>
  <c r="L53"/>
  <c r="K53"/>
  <c r="K50" s="1"/>
  <c r="K49" s="1"/>
  <c r="K14" s="1"/>
  <c r="M51"/>
  <c r="L51"/>
  <c r="K51"/>
  <c r="L50"/>
  <c r="L49"/>
  <c r="M47"/>
  <c r="L47"/>
  <c r="K47"/>
  <c r="M46"/>
  <c r="L46"/>
  <c r="K46"/>
  <c r="M44"/>
  <c r="L44"/>
  <c r="K44"/>
  <c r="M42"/>
  <c r="L42"/>
  <c r="K42"/>
  <c r="M40"/>
  <c r="L40"/>
  <c r="L37" s="1"/>
  <c r="L36" s="1"/>
  <c r="K40"/>
  <c r="M38"/>
  <c r="L38"/>
  <c r="K38"/>
  <c r="M37"/>
  <c r="K37"/>
  <c r="M36"/>
  <c r="K36"/>
  <c r="M34"/>
  <c r="L34"/>
  <c r="K34"/>
  <c r="M32"/>
  <c r="L32"/>
  <c r="K32"/>
  <c r="M30"/>
  <c r="L30"/>
  <c r="L27" s="1"/>
  <c r="L26" s="1"/>
  <c r="L25" s="1"/>
  <c r="K30"/>
  <c r="M28"/>
  <c r="L28"/>
  <c r="K28"/>
  <c r="M27"/>
  <c r="K27"/>
  <c r="M26"/>
  <c r="K26"/>
  <c r="M25"/>
  <c r="K25"/>
  <c r="M19"/>
  <c r="L19"/>
  <c r="L15" s="1"/>
  <c r="K19"/>
  <c r="M17"/>
  <c r="L17"/>
  <c r="K17"/>
  <c r="M16"/>
  <c r="L16"/>
  <c r="K16"/>
  <c r="M15"/>
  <c r="K15"/>
  <c r="A15"/>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K92" l="1"/>
  <c r="L14"/>
  <c r="L203" s="1"/>
  <c r="K203"/>
  <c r="M203"/>
</calcChain>
</file>

<file path=xl/comments1.xml><?xml version="1.0" encoding="utf-8"?>
<comments xmlns="http://schemas.openxmlformats.org/spreadsheetml/2006/main">
  <authors>
    <author>Автор</author>
  </authors>
  <commentList>
    <comment ref="K108" authorId="0">
      <text>
        <r>
          <rPr>
            <b/>
            <sz val="9"/>
            <color indexed="81"/>
            <rFont val="Tahoma"/>
            <family val="2"/>
            <charset val="204"/>
          </rPr>
          <t>Автор:</t>
        </r>
        <r>
          <rPr>
            <sz val="9"/>
            <color indexed="81"/>
            <rFont val="Tahoma"/>
            <family val="2"/>
            <charset val="204"/>
          </rPr>
          <t xml:space="preserve">
4163,6+467,6 (55191, R5190)</t>
        </r>
      </text>
    </comment>
    <comment ref="K161" authorId="0">
      <text>
        <r>
          <rPr>
            <b/>
            <sz val="9"/>
            <color indexed="81"/>
            <rFont val="Tahoma"/>
            <family val="2"/>
            <charset val="204"/>
          </rPr>
          <t>Автор:</t>
        </r>
        <r>
          <rPr>
            <sz val="9"/>
            <color indexed="81"/>
            <rFont val="Tahoma"/>
            <family val="2"/>
            <charset val="204"/>
          </rPr>
          <t xml:space="preserve">
10 282,0 кр
103,933 соф с/с
2 359,1 - мбт с/с</t>
        </r>
      </text>
    </comment>
  </commentList>
</comments>
</file>

<file path=xl/sharedStrings.xml><?xml version="1.0" encoding="utf-8"?>
<sst xmlns="http://schemas.openxmlformats.org/spreadsheetml/2006/main" count="1753" uniqueCount="350">
  <si>
    <t>Приложение 2</t>
  </si>
  <si>
    <t>к  Решению Абанского районного Совета депутатов</t>
  </si>
  <si>
    <t xml:space="preserve"> </t>
  </si>
  <si>
    <t>Приложение  1</t>
  </si>
  <si>
    <t>к  Решения Абанского районного Совета депутатов</t>
  </si>
  <si>
    <t>от 19.12.2023 № 40-338Р</t>
  </si>
  <si>
    <t>от 17.12.2020 № 15-101 Р</t>
  </si>
  <si>
    <t xml:space="preserve"> ДОХОДЫ РАЙОННОГО БЮДЖЕТА НА 2024 год И ПЛАНОВЫЙ ПЕРИОД 2025-2026 годов</t>
  </si>
  <si>
    <t>(тыс.рублей)</t>
  </si>
  <si>
    <t>Код классификации доходов бюджета</t>
  </si>
  <si>
    <t>Наименование кода классификации доходов бюджета</t>
  </si>
  <si>
    <t>Доходы районного бюджета       на 2024 год</t>
  </si>
  <si>
    <t>Доходы районного бюджета   на  2025 год</t>
  </si>
  <si>
    <t>Доходы районного бюджета   на  2026 год</t>
  </si>
  <si>
    <t>№ строки</t>
  </si>
  <si>
    <t>код главного администратора</t>
  </si>
  <si>
    <t>код группы</t>
  </si>
  <si>
    <t>код подгруппы</t>
  </si>
  <si>
    <t>код статьи</t>
  </si>
  <si>
    <t>код подстатьи</t>
  </si>
  <si>
    <t>код элемента</t>
  </si>
  <si>
    <t>код группы подвида</t>
  </si>
  <si>
    <t>код аналитической группы подвида</t>
  </si>
  <si>
    <t>1</t>
  </si>
  <si>
    <t>2</t>
  </si>
  <si>
    <t>3</t>
  </si>
  <si>
    <t>4</t>
  </si>
  <si>
    <t>5</t>
  </si>
  <si>
    <t>6</t>
  </si>
  <si>
    <t>7</t>
  </si>
  <si>
    <t>8</t>
  </si>
  <si>
    <t>000</t>
  </si>
  <si>
    <t>00</t>
  </si>
  <si>
    <t>0000</t>
  </si>
  <si>
    <t>НАЛОГОВЫЕ И НЕНАЛОГОВЫЕ ДОХОДЫ</t>
  </si>
  <si>
    <t>01</t>
  </si>
  <si>
    <t>НАЛОГИ НА ПРИБЫЛЬ, ДОХОДЫ</t>
  </si>
  <si>
    <t>182</t>
  </si>
  <si>
    <t>110</t>
  </si>
  <si>
    <t xml:space="preserve">Налог на прибыль организаций, зачисляемый в бюджеты бюджетной системы Российской Федерации по соответствующим ставкам </t>
  </si>
  <si>
    <t>010</t>
  </si>
  <si>
    <t>012</t>
  </si>
  <si>
    <t>02</t>
  </si>
  <si>
    <t>Налог на прибыль организаций ,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</si>
  <si>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</si>
  <si>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дивидентов</t>
  </si>
  <si>
    <t>020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</si>
  <si>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</si>
  <si>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030</t>
  </si>
  <si>
    <t>Налог на доходы физических лиц с доходов,  полученных физическими лицами в соответствии со статьей 228 Налогового Кодекса Российской Федерации</t>
  </si>
  <si>
    <t>040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</si>
  <si>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</si>
  <si>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080</t>
  </si>
  <si>
    <t>Налог на доходы физических лиц  в части суммы налога, превышающей 650 000 рублей, относящейся к части налоговой базы, превышающей 5 000 000 рублей ( за исключением  налога на доходы физических лиц с сумм прибыли контролируемой иностранной компании, в том числе фипксированной прибыли контролируемой иностранной компании,а также налога на доходы физических лиц в отношении доходов от долевого участия в организации, полученных в виде дивидентов)</t>
  </si>
  <si>
    <t>03</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</si>
  <si>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</si>
  <si>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</si>
  <si>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200</t>
  </si>
  <si>
    <t>Доходы от уплаты акцизов на этиловый спирт из пищевого сырья (дистилляты винный, виноградный, плодовый, коньячный, кальвадосный, висковой),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</si>
  <si>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230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</si>
  <si>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</si>
  <si>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231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</si>
  <si>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</si>
  <si>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</si>
  <si>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</si>
  <si>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241</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</si>
  <si>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</si>
  <si>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</si>
  <si>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</si>
  <si>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251</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</si>
  <si>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</si>
  <si>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260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</si>
  <si>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</si>
  <si>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261</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</si>
  <si>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</si>
  <si>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05</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</si>
  <si>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</si>
  <si>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</si>
  <si>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</si>
  <si>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011</t>
  </si>
  <si>
    <t>Налог, взимаемый с налогоплательщиков, выбравших в качестве объекта налогообложения доходы, уменьшенные на величину расходов</t>
  </si>
  <si>
    <t>021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</si>
  <si>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</si>
  <si>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Единый сельскохозяйственный налог </t>
  </si>
  <si>
    <t>04</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</si>
  <si>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</si>
  <si>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</si>
  <si>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08</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</si>
  <si>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</si>
  <si>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</si>
  <si>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</si>
  <si>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11</t>
  </si>
  <si>
    <t>ДОХОДЫ ОТ ИСПОЛЬЗОВАНИЯ ИМУЩЕСТВА, НАХОДЯЩЕГОСЯ В ГОСУДАРСТВЕННОЙ И МУНИЦИПАЛЬНОЙ СОБСТВЕННОСТИ</t>
  </si>
  <si>
    <t>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</si>
  <si>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</si>
  <si>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</si>
  <si>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t>
  </si>
  <si>
    <t>013</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</si>
  <si>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</si>
  <si>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</si>
  <si>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025</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</si>
  <si>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</si>
  <si>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070</t>
  </si>
  <si>
    <t>Доходы от сдачи в аренду имущества, составляющего государственную (муниципальную) казну (за исключением земельных участков)</t>
  </si>
  <si>
    <t>075</t>
  </si>
  <si>
    <t>Доходы от сдачи в аренду имущества, составляющего казну муниципальных районов (за исключением земельных участков)</t>
  </si>
  <si>
    <t>048</t>
  </si>
  <si>
    <t>12</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</si>
  <si>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</si>
  <si>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</si>
  <si>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</si>
  <si>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041</t>
  </si>
  <si>
    <t xml:space="preserve">Плата  за  размещение  отходов  производства </t>
  </si>
  <si>
    <t>13</t>
  </si>
  <si>
    <t>ДОХОДЫ ОТ ОКАЗАНИЯ ПЛАТНЫХ УСЛУГ И КОМПЕНСАЦИИ ЗАТРАТ ГОСУДАРСТВА</t>
  </si>
  <si>
    <t>906</t>
  </si>
  <si>
    <t>130</t>
  </si>
  <si>
    <t xml:space="preserve">Доходы от оказания платных услуг (работ) </t>
  </si>
  <si>
    <t>990</t>
  </si>
  <si>
    <t>Прочие доходы от оказания платных услуг (работ)</t>
  </si>
  <si>
    <t>995</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</si>
  <si>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</si>
  <si>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</si>
  <si>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060</t>
  </si>
  <si>
    <t>Доходы, поступающие в порядке возмещения расходов, понесенных в связи с эксплуатацией имущества</t>
  </si>
  <si>
    <t>065</t>
  </si>
  <si>
    <t>Доходы, поступающие в порядке возмещения расходов, понесенных в связи с эксплуатацией  имущества муниципальных районов</t>
  </si>
  <si>
    <t>902</t>
  </si>
  <si>
    <t>Прочие доходы от компенсации  затрат государства</t>
  </si>
  <si>
    <t>Прочие доходы от компенсации затрат бюджетов муниципальныз районов</t>
  </si>
  <si>
    <t>14</t>
  </si>
  <si>
    <t>ДОХОДЫ ОТ ПРОДАЖИ МАТЕРИАЛЬНЫХ И НЕМАТЕРИАЛЬНЫХ АКТИВОВ</t>
  </si>
  <si>
    <t>050</t>
  </si>
  <si>
    <t>410</t>
  </si>
  <si>
    <t>Увеличение доходов от реализации иного имущества, находящегося в собственности муниципальных районов, в части реализации основных средств по указанному имуществу</t>
  </si>
  <si>
    <t>053</t>
  </si>
  <si>
    <t>Увеличение доходов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</si>
  <si>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06</t>
  </si>
  <si>
    <t>430</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</si>
  <si>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</si>
  <si>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</si>
  <si>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</si>
  <si>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</si>
  <si>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</si>
  <si>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</si>
  <si>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16</t>
  </si>
  <si>
    <t>ШТРАФЫ, САНКЦИИ, ВОЗМЕЩЕНИЕ УЩЕРБА</t>
  </si>
  <si>
    <t>140</t>
  </si>
  <si>
    <t>Административные штрафы, установленные Кодексом Российской Федерации об административных правонарушениях</t>
  </si>
  <si>
    <t>031</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</si>
  <si>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</si>
  <si>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</si>
  <si>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10</t>
  </si>
  <si>
    <t>123</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</si>
  <si>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</si>
  <si>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</si>
  <si>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918</t>
  </si>
  <si>
    <t>17</t>
  </si>
  <si>
    <t>ПРОЧИЕ НЕНАЛОГОВЫЕ ДОХОДЫ</t>
  </si>
  <si>
    <t>15</t>
  </si>
  <si>
    <t>150</t>
  </si>
  <si>
    <t>Инициативные платежи, зачисляемые в бюджеты муниципальных районов</t>
  </si>
  <si>
    <t>0002</t>
  </si>
  <si>
    <t>Инициативные платежи, зачисляемые в бюджеты муниципальных районов (поступления от физических лиц)</t>
  </si>
  <si>
    <t>БЕЗВОЗМЕЗДНЫЕ ПОСТУПЛЕНИЯ</t>
  </si>
  <si>
    <t>БЕЗВОЗМЕЗДНЫЕ ПОСТУПЛЕНИЯ ОТ ДРУГИХ БЮДЖЕТОВ БЮДЖЕТНОЙ СИСТЕМЫ РОССИЙСКОЙ ФЕДЕРАЦИИ</t>
  </si>
  <si>
    <t xml:space="preserve">Дотации бюджетам бюджетной системы Российской Федерации
</t>
  </si>
  <si>
    <t>001</t>
  </si>
  <si>
    <t>Дотации  на выравнивание бюджетной обеспеченности</t>
  </si>
  <si>
    <t xml:space="preserve">Дотации бюджетам муниципальных районов на выравнивание бюджетной обеспеченности из бюджета субъекта Российской Федерации
</t>
  </si>
  <si>
    <t>002</t>
  </si>
  <si>
    <t xml:space="preserve">Дотации бюджетам на поддержку мер по обеспечению сбалансированности бюджетов
</t>
  </si>
  <si>
    <t xml:space="preserve">Дотации бюджетам муниципальных районов на поддержку мер по обеспечению сбалансированности бюджетов
</t>
  </si>
  <si>
    <t>19</t>
  </si>
  <si>
    <t xml:space="preserve">Прочие дотации
</t>
  </si>
  <si>
    <t>999</t>
  </si>
  <si>
    <t xml:space="preserve">Прочие дотации бюджетам муниципальных районов
</t>
  </si>
  <si>
    <t>2724</t>
  </si>
  <si>
    <t xml:space="preserve">Прочие дотации бюджетам муниципальных районов (на частичную компенсцию расходов на повышение оплаты труда отдельным категориям работников бюджетной сферы Красноярского края)
</t>
  </si>
  <si>
    <t>20</t>
  </si>
  <si>
    <t xml:space="preserve">Субсидии бюджетам бюджетной системы Российской Федерации (межбюджетные субсидии)
</t>
  </si>
  <si>
    <t>25</t>
  </si>
  <si>
    <t>304</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</si>
  <si>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</si>
  <si>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</si>
  <si>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497</t>
  </si>
  <si>
    <t xml:space="preserve">Субсидии бюджетам на реализацию мероприятий по обеспечению жильем молодых семей
</t>
  </si>
  <si>
    <t xml:space="preserve">Субсидии бюджетам муниципальных районов на реализацию мероприятий по обеспечению жильем молодых семей
</t>
  </si>
  <si>
    <t>519</t>
  </si>
  <si>
    <t xml:space="preserve">Субсидии бюджетам на поддержку отрасли культуры
</t>
  </si>
  <si>
    <t xml:space="preserve">Субсидии бюджетам муниципальных районов на поддержку отрасли культуры
</t>
  </si>
  <si>
    <t>750</t>
  </si>
  <si>
    <t>Субсидии бюджетам на реализацию мероприятий по модернизации школьных систем образования</t>
  </si>
  <si>
    <t>Субсидии бюджетам муниципальных районов на реализацию мероприятий по модернизации школьных систем образования</t>
  </si>
  <si>
    <t>29</t>
  </si>
  <si>
    <t xml:space="preserve">Прочие субсидии  </t>
  </si>
  <si>
    <t>Прочие субсидии  бюджетам муниципальных районов</t>
  </si>
  <si>
    <t>2650</t>
  </si>
  <si>
    <t>Прочие субсидиии бюджетам муниципальных районов (на выполнение требований федеральных стандартов спортивной подготовки)</t>
  </si>
  <si>
    <t>7398</t>
  </si>
  <si>
    <t>Прочие субсидиии бюджетам муниципальных районов ( направленных на обеспечение безопасного участия детей в дорожном движении)</t>
  </si>
  <si>
    <t>7413</t>
  </si>
  <si>
    <t>Прочие субсидиии бюджетам муниципальных районов (на частичное финансирование (возмещение) расходов на содержание единых дежурно-диспетчерских служб)</t>
  </si>
  <si>
    <t>7456</t>
  </si>
  <si>
    <t>Прочие субсидиии бюджетам муниципальных районов (на поддержку деятельности муниципальных молодежных центров)</t>
  </si>
  <si>
    <t>7466</t>
  </si>
  <si>
    <t>Прочие субсидиии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 )</t>
  </si>
  <si>
    <t>7470</t>
  </si>
  <si>
    <t>Прочие субсидиии бюджетам муниципальных районов (на создание условий для предоставления горячего питания обучающимся общеобразовательных организаций )</t>
  </si>
  <si>
    <t>7472</t>
  </si>
  <si>
    <t>Прочие субсидиии бюджетам муниципальных районов (на обеспечение развития и уекрепления материально-технической базы домов культуры в населенных пунктах с числом жителей до 50 тысяч человек)</t>
  </si>
  <si>
    <t>7476</t>
  </si>
  <si>
    <t>Прочие субсидиии бюджетам муниципальных районов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конкурах по художественным народным ремеслам)</t>
  </si>
  <si>
    <t>7488</t>
  </si>
  <si>
    <t>Прочие субсидии бюджетам муниципальных районов (на комплектование книжных фондов библиотек муниципальных образований Красноярского края)</t>
  </si>
  <si>
    <t>7559</t>
  </si>
  <si>
    <t>Прочие субсидии бюджетам муниципальных районов (на проведение мероприятий по обеспечению антитеррористической защищенности объектов образования)</t>
  </si>
  <si>
    <t>7563</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</si>
  <si>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</si>
  <si>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7582</t>
  </si>
  <si>
    <t>Прочие субсидии бюджетам муниципальных районов (на приведение зданий и сооружений  организаций, реализующих образовательные прграммы дошкольного образования, в соответствие с требованиями законодательства)</t>
  </si>
  <si>
    <t>7583</t>
  </si>
  <si>
    <t>Прочие субсидии бюджетам муниципальных районов (на софинсирование организаций и обеспечения бесплатным питанием обучающихся с ограниченными возможностями здоровья в муниципальных образовательных органгизациях)</t>
  </si>
  <si>
    <t>7607</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</si>
  <si>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</si>
  <si>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7645</t>
  </si>
  <si>
    <t>Прочие субсидии бюджетам муниципальных районов (на создание условий для развития услуг связи в малочисленных и труднодоступных населенных пунктах края)</t>
  </si>
  <si>
    <t>7840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</si>
  <si>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</si>
  <si>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30</t>
  </si>
  <si>
    <t xml:space="preserve">Субвенции бюджетам бюджетной системы Российской Федерации
</t>
  </si>
  <si>
    <t>024</t>
  </si>
  <si>
    <t xml:space="preserve">Субвенции местным бюджетам на выполнение передаваемых полномочий субъектов Российской Федерации
</t>
  </si>
  <si>
    <t xml:space="preserve">Субвенции бюджетам муниципальных районов на выполнение передаваемых полномочий субъектов Российской Федерации
</t>
  </si>
  <si>
    <t>0289</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</si>
  <si>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</si>
  <si>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7408</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</si>
  <si>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</si>
  <si>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7409</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</si>
  <si>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</si>
  <si>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7429</t>
  </si>
  <si>
    <t>Субвенции бюджетам муниципальных районов на выполнение передаваемых полномочий субъектов Российской Федерации (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t>
  </si>
  <si>
    <t>7514</t>
  </si>
  <si>
    <t>Субвенции бюджетам муниципальных районов на выполнение передаваемых полномочий субъектов Российской Федерации ( по созданию и обеспечению деятельности административных комиссий (в соответствии с Законом края от 23 апреля 2009 года № 8-3170))</t>
  </si>
  <si>
    <t>7517</t>
  </si>
  <si>
    <t>Субвенции бюджетам муниципальных районов на выполнение передаваемых полномочий субъектов Российской Федерации ( по решению вопросов поддержки сельскохозяйственного производства (в соответствии с Законом края от 27 декабря 2005 года № 17-4397))</t>
  </si>
  <si>
    <t>7518</t>
  </si>
  <si>
    <t>Субвенции бюджетам муниципальных районов на выполнение передаваемых полномочий субъектов Российской Федерации ( по организации мероприятий при осуществлении деятельности по обращению с животными без владельцев (в соответствии с Законом края от 13 июня 2013 года № 4-1402))</t>
  </si>
  <si>
    <t>7519</t>
  </si>
  <si>
    <t>Субвенции бюджетам муниципальных районов  на выполнение передаваемых полномочий субъектов Российской Федерации ( в области архивного дела, переданных органам местного самоуправления Красноярского края (в соответствии с Законом края от 21 декабря 2010 года № 11-5564))</t>
  </si>
  <si>
    <t>7552</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</si>
  <si>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t>
  </si>
  <si>
    <t>7554</t>
  </si>
  <si>
    <t>Субвенции бюджетам муниципальных районов на выполнение передаваемых полномочий субъектов Российской Федерации (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</si>
  <si>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7564</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</si>
  <si>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</si>
  <si>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7566</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</si>
  <si>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t>
  </si>
  <si>
    <t>7570</t>
  </si>
  <si>
    <t>Субвенции бюджетам муниципальных районов на выполнение передаваемых полномочий субъектов Российской Федерации (на обеспечение ограничения платы граждан за коммунальные услуги (в соответствии с Законом края от 1 декабря 2014 года № 7-2839))</t>
  </si>
  <si>
    <t>7577</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</si>
  <si>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t>
  </si>
  <si>
    <t>7587</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</si>
  <si>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t>
  </si>
  <si>
    <t>7588</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</si>
  <si>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</si>
  <si>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7601</t>
  </si>
  <si>
    <t>Субвенции бюджетам муниципальных районов  на выполнение передаваемых полномочий субъектов Российской Федерации ( по расчету и предоставлению дотаций на выравнивание бюджетной обеспеченности поселений, входящих в состав муниципального района края (в соответствии с Законом края от 29 ноября 2005 года № 16-4081))</t>
  </si>
  <si>
    <t>7604</t>
  </si>
  <si>
    <t>Субвенции бюджетам муниципальных районов на выполнение передаваемых полномочий субъектов Российской Федерации ( по созданию и обеспечению деятельности комиссий по делам несовершеннолетних и защите их прав (в соответствии с Законом края от 26 декабря 2006 года № 21-5589))</t>
  </si>
  <si>
    <t>7649</t>
  </si>
  <si>
    <t>Субвенции бюджетам муниципальных районов на выполнение передаваемых полномочий субъектов Российской Федерации ( по организации и обеспечению отдыха и оздоровления детей (в соответствии с Законом края от 19 апреля 2018 года № 5-1533))</t>
  </si>
  <si>
    <t>7846</t>
  </si>
  <si>
    <t>Субвенции бюджетам муниципальных районов на выполнение передаваемых полномочий субъектов Российской Федерации (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t>
  </si>
  <si>
    <t>029</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</si>
  <si>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</si>
  <si>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</si>
  <si>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35</t>
  </si>
  <si>
    <t>118</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</si>
  <si>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
</t>
  </si>
  <si>
    <t xml:space="preserve">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
</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</si>
  <si>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</si>
  <si>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</si>
  <si>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40</t>
  </si>
  <si>
    <t xml:space="preserve">Иные межбюджетные трансферты
</t>
  </si>
  <si>
    <t>014</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</si>
  <si>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</si>
  <si>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</si>
  <si>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в границах поселения электро-, тепло-, газо- и водоснабжения населения, водоотведения, снабжения населения топливом в пределах полномочий, в части капитального ремонта, реконструкции, находящихся в муниципальной собственности объектов коммунальной инфраструктуры, источников тепловой энергии и тепловых сетей, а также приобретение технологического оборудования, спецтехники для обеспечения функционирования систем теплоснабжения, водоснабжения за счет бюджета Поселения)
</t>
  </si>
  <si>
    <t>0605</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</si>
  <si>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обеспечение проживающих в поселении и нуждающихся в жилых помещениях малоимущих граждан жилыми помещениями, организацию строительства и содержание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</si>
  <si>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45</t>
  </si>
  <si>
    <t>179</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</si>
  <si>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</si>
  <si>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</si>
  <si>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303</t>
  </si>
  <si>
    <t xml:space="preserve">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</si>
  <si>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</si>
  <si>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Межбюджетные трансферты, передаваемые бюджетам на поддержку отрасли культуры
</t>
  </si>
  <si>
    <t xml:space="preserve">Межбюджетные трансферты, передаваемые бюджетам муниципальных районов на поддержку отрасли культуры
</t>
  </si>
  <si>
    <t>49</t>
  </si>
  <si>
    <t xml:space="preserve">Прочие межбюджетные трансферты, передаваемые бюджетам
</t>
  </si>
  <si>
    <t xml:space="preserve">Прочие межбюджетные трансферты, передаваемые бюджетам муниципальных районов
</t>
  </si>
  <si>
    <t>0853</t>
  </si>
  <si>
    <t>Прочие межбюджетные трансферты, передаваемые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</si>
  <si>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1032</t>
  </si>
  <si>
    <t>5299</t>
  </si>
  <si>
    <t>Прочие межбюджетные трансферты, передаваемые бюджетам муниципальных районов (на обустройство и восстановление воинских захоронений)</t>
  </si>
  <si>
    <t>7412</t>
  </si>
  <si>
    <t>Прочие межбюджетные трансферты, передаваемые бюджетам муниципальных районов (на обеспечение первичных мер пожарной безопасности)</t>
  </si>
  <si>
    <t>7418</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</si>
  <si>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</si>
  <si>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7459</t>
  </si>
  <si>
    <t>Прочие межбюджетные трансферты, передаваемые бюджетам муниципальных районов (на софинансирование муниципальных программ формирования современной городской (сельской) среды в поселениях)</t>
  </si>
  <si>
    <t>7463</t>
  </si>
  <si>
    <t>Прочие межбюджетные трансферты, передаваемые бюджетам муниципальных районов (на обустройство мест (площадок) накопления отходов потребления и (или) приобретение контейнерного оборудования)</t>
  </si>
  <si>
    <t>7555</t>
  </si>
  <si>
    <t>Прочие межбюджетные трансферты, передаваемые бюджетам муниципальных районов (на реализацию мероприятий по неспецифической профилактике инфекций, передающихся иксодовыми клещами, путем организации и проведения аккарицидных обработок наиболее )</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</si>
  <si>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</si>
  <si>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</si>
  <si>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7666</t>
  </si>
  <si>
    <t>Прочие межбюджетные трансферты, передаваемые бюджетам муниципальных районов (на благоустройство кладбищ)</t>
  </si>
  <si>
    <t>7745</t>
  </si>
  <si>
    <t>Прочие межбюджетные трансферты, передаваемые бюджетам муниципальных районов (за содействие развитию налогового потенциала)</t>
  </si>
  <si>
    <t>7749</t>
  </si>
  <si>
    <t>Прочие межбюджетные трансферты, передаваемые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населеного пункта)</t>
  </si>
  <si>
    <t>7848</t>
  </si>
  <si>
    <t>Прочие межбюджетные трансферты , передаваемые бюджетам муниципальных районов (на устройство спортивных сооружений в сельской местности)</t>
  </si>
  <si>
    <t>07</t>
  </si>
  <si>
    <t xml:space="preserve">ПРОЧИЕ БЕЗВОЗМЕЗДНЫЕ ПОСТУПЛЕНИЯ
</t>
  </si>
  <si>
    <t xml:space="preserve">Прочие безвозмездные поступления в бюджеты муниципальных районов
</t>
  </si>
  <si>
    <t>18</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</si>
  <si>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
</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</si>
  <si>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
</t>
  </si>
  <si>
    <t xml:space="preserve">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
</t>
  </si>
  <si>
    <t xml:space="preserve">Доходы бюджетов муниципальных районов от возврата организациями остатков субсидий прошлых лет
</t>
  </si>
  <si>
    <t>Доходы бюджетов муниципальных районов от возврата автономными учреждениями остатков субсидий прошлых лет</t>
  </si>
  <si>
    <t xml:space="preserve">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
поселений
</t>
  </si>
  <si>
    <t>60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</si>
  <si>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</si>
  <si>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905</t>
  </si>
  <si>
    <t xml:space="preserve">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t>
  </si>
  <si>
    <t xml:space="preserve">ВОЗВРАТ ОСТАТКОВ СУБСИДИЙ, СУБВЕНЦИЙ И ИНЫХ МЕЖБЮДЖЕТНЫХ ТРАНСФЕРТОВ, ИМЕЮЩИХ ЦЕЛЕВОЕ НАЗНАЧЕНИЕ, ПРОШЛЫХ ЛЕТ
</t>
  </si>
  <si>
    <t xml:space="preserve">Возврат остатков субсидий, субвенций и иных межбюджетных трансфертов, имеющих целевое назначение, прошлых лет из бюджетов муниципальных районов
</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</si>
  <si>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</si>
  <si>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 xml:space="preserve">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
</t>
  </si>
  <si>
    <t xml:space="preserve">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
</t>
  </si>
  <si>
    <t xml:space="preserve">Возврат прочих остатков субсидий, субвенций и иных межбюджетных трансфертов, имеющих целевое назначение, прошлых лет из бюджетов муниципальных районов
</t>
  </si>
  <si>
    <t>ВСЕГО</t>
  </si>
  <si>
    <t>от 02.07.2024 № 43-366Р</t>
  </si>
</sst>
</file>

<file path=xl/styles.xml><?xml version="1.0" encoding="utf-8"?>
<styleSheet xmlns="http://schemas.openxmlformats.org/spreadsheetml/2006/main">
  <numFmts count="5">
    <numFmt numFmtId="43" formatCode="_-* #,##0.00\ _₽_-;\-* #,##0.00\ _₽_-;_-* &quot;-&quot;??\ _₽_-;_-@_-"/>
    <numFmt numFmtId="164" formatCode="#,##0_ ;[Red]\-#,##0\ "/>
    <numFmt numFmtId="165" formatCode="#,##0.0"/>
    <numFmt numFmtId="166" formatCode="_-* #,##0.00_р_._-;\-* #,##0.00_р_._-;_-* \-??_р_._-;_-@_-"/>
    <numFmt numFmtId="167" formatCode="?"/>
  </numFmts>
  <fonts count="15">
    <font>
      <sz val="11"/>
      <color theme="1"/>
      <name val="Calibri"/>
      <family val="2"/>
      <charset val="204"/>
      <scheme val="minor"/>
    </font>
    <font>
      <sz val="11"/>
      <color theme="1"/>
      <name val="Calibri"/>
      <family val="2"/>
      <charset val="204"/>
      <scheme val="minor"/>
    </font>
    <font>
      <sz val="12"/>
      <name val="Times New Roman"/>
      <family val="1"/>
      <charset val="204"/>
    </font>
    <font>
      <sz val="11"/>
      <name val="Calibri"/>
      <family val="2"/>
      <charset val="204"/>
      <scheme val="minor"/>
    </font>
    <font>
      <sz val="14"/>
      <name val="Times New Roman"/>
      <family val="1"/>
      <charset val="204"/>
    </font>
    <font>
      <sz val="14"/>
      <color indexed="12"/>
      <name val="Times New Roman"/>
      <family val="1"/>
      <charset val="204"/>
    </font>
    <font>
      <sz val="14"/>
      <color rgb="FFFF0000"/>
      <name val="Times New Roman"/>
      <family val="1"/>
      <charset val="204"/>
    </font>
    <font>
      <sz val="14"/>
      <color theme="1"/>
      <name val="Times New Roman"/>
      <family val="1"/>
      <charset val="204"/>
    </font>
    <font>
      <sz val="10"/>
      <name val="Arial Cyr"/>
      <family val="2"/>
      <charset val="204"/>
    </font>
    <font>
      <sz val="12"/>
      <color indexed="12"/>
      <name val="Times New Roman"/>
      <family val="1"/>
      <charset val="204"/>
    </font>
    <font>
      <sz val="10"/>
      <name val="Arial"/>
      <family val="2"/>
      <charset val="204"/>
    </font>
    <font>
      <sz val="8"/>
      <name val="Arial Narrow"/>
      <family val="2"/>
      <charset val="204"/>
    </font>
    <font>
      <sz val="10"/>
      <name val="Helv"/>
      <charset val="204"/>
    </font>
    <font>
      <b/>
      <sz val="9"/>
      <color indexed="81"/>
      <name val="Tahoma"/>
      <family val="2"/>
      <charset val="204"/>
    </font>
    <font>
      <sz val="9"/>
      <color indexed="81"/>
      <name val="Tahoma"/>
      <family val="2"/>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rgb="FF000000"/>
      </top>
      <bottom style="thin">
        <color indexed="64"/>
      </bottom>
      <diagonal/>
    </border>
    <border>
      <left style="hair">
        <color indexed="64"/>
      </left>
      <right style="hair">
        <color indexed="64"/>
      </right>
      <top style="hair">
        <color indexed="64"/>
      </top>
      <bottom style="hair">
        <color indexed="64"/>
      </bottom>
      <diagonal/>
    </border>
  </borders>
  <cellStyleXfs count="6">
    <xf numFmtId="0" fontId="0" fillId="0" borderId="0"/>
    <xf numFmtId="43" fontId="1" fillId="0" borderId="0" applyFont="0" applyFill="0" applyBorder="0" applyAlignment="0" applyProtection="0"/>
    <xf numFmtId="166" fontId="8" fillId="0" borderId="0" applyFill="0" applyBorder="0" applyAlignment="0" applyProtection="0"/>
    <xf numFmtId="0" fontId="10" fillId="0" borderId="0"/>
    <xf numFmtId="0" fontId="12" fillId="0" borderId="0"/>
    <xf numFmtId="0" fontId="10" fillId="0" borderId="0"/>
  </cellStyleXfs>
  <cellXfs count="96">
    <xf numFmtId="0" fontId="0" fillId="0" borderId="0" xfId="0"/>
    <xf numFmtId="1" fontId="2" fillId="0" borderId="0" xfId="0" applyNumberFormat="1" applyFont="1" applyFill="1" applyAlignment="1">
      <alignment horizontal="center" vertical="center"/>
    </xf>
    <xf numFmtId="49" fontId="2" fillId="0" borderId="0" xfId="1" applyNumberFormat="1" applyFont="1" applyFill="1" applyBorder="1" applyAlignment="1" applyProtection="1">
      <alignment horizontal="center" vertical="center"/>
    </xf>
    <xf numFmtId="164" fontId="2" fillId="0" borderId="0" xfId="0" applyNumberFormat="1" applyFont="1" applyFill="1" applyBorder="1" applyAlignment="1">
      <alignment vertical="center"/>
    </xf>
    <xf numFmtId="164"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wrapText="1"/>
    </xf>
    <xf numFmtId="165" fontId="2" fillId="0" borderId="0" xfId="0" applyNumberFormat="1" applyFont="1" applyFill="1" applyAlignment="1">
      <alignment horizontal="right" wrapText="1"/>
    </xf>
    <xf numFmtId="1"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65" fontId="2" fillId="0" borderId="0" xfId="0" applyNumberFormat="1" applyFont="1" applyFill="1" applyBorder="1" applyAlignment="1">
      <alignment horizontal="right"/>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top" wrapText="1"/>
    </xf>
    <xf numFmtId="49" fontId="2" fillId="0" borderId="0"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1"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49" fontId="2" fillId="0" borderId="0"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49" fontId="2" fillId="0" borderId="1" xfId="1" applyNumberFormat="1" applyFont="1" applyFill="1" applyBorder="1" applyAlignment="1" applyProtection="1">
      <alignment horizontal="center" vertical="center" wrapText="1"/>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top"/>
    </xf>
    <xf numFmtId="49" fontId="5" fillId="0" borderId="1" xfId="1" applyNumberFormat="1" applyFont="1" applyFill="1" applyBorder="1" applyAlignment="1" applyProtection="1">
      <alignment horizontal="center" vertical="top"/>
    </xf>
    <xf numFmtId="0" fontId="5" fillId="0" borderId="1" xfId="0" applyFont="1" applyFill="1" applyBorder="1" applyAlignment="1">
      <alignment horizontal="left" vertical="top" wrapText="1"/>
    </xf>
    <xf numFmtId="165" fontId="6" fillId="0"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49" fontId="4" fillId="0" borderId="1" xfId="1" applyNumberFormat="1" applyFont="1" applyFill="1" applyBorder="1" applyAlignment="1" applyProtection="1">
      <alignment horizontal="center" vertical="top"/>
    </xf>
    <xf numFmtId="0" fontId="4" fillId="0" borderId="1" xfId="0" applyFont="1" applyFill="1" applyBorder="1" applyAlignment="1">
      <alignment horizontal="justify" vertical="top" wrapText="1"/>
    </xf>
    <xf numFmtId="0" fontId="7" fillId="0" borderId="7" xfId="0" applyFont="1" applyFill="1" applyBorder="1" applyAlignment="1">
      <alignment vertical="top" wrapText="1"/>
    </xf>
    <xf numFmtId="0" fontId="7" fillId="0" borderId="7" xfId="0" applyFont="1" applyFill="1" applyBorder="1" applyAlignment="1">
      <alignment wrapText="1"/>
    </xf>
    <xf numFmtId="0" fontId="4" fillId="0" borderId="0" xfId="0" applyFont="1" applyFill="1" applyBorder="1" applyAlignment="1">
      <alignment vertical="top" wrapText="1"/>
    </xf>
    <xf numFmtId="49" fontId="4" fillId="0" borderId="1" xfId="2" applyNumberFormat="1" applyFont="1" applyFill="1" applyBorder="1" applyAlignment="1" applyProtection="1">
      <alignment horizontal="center" vertical="top"/>
    </xf>
    <xf numFmtId="0" fontId="4" fillId="0" borderId="2" xfId="0" applyFont="1" applyFill="1" applyBorder="1" applyAlignment="1">
      <alignment vertical="top" wrapText="1"/>
    </xf>
    <xf numFmtId="49" fontId="4" fillId="0" borderId="2" xfId="1" applyNumberFormat="1" applyFont="1" applyFill="1" applyBorder="1" applyAlignment="1" applyProtection="1">
      <alignment horizontal="center" vertical="top"/>
    </xf>
    <xf numFmtId="49" fontId="4" fillId="0" borderId="8" xfId="2" applyNumberFormat="1" applyFont="1" applyFill="1" applyBorder="1" applyAlignment="1" applyProtection="1">
      <alignment horizontal="center" vertical="top"/>
    </xf>
    <xf numFmtId="49" fontId="4" fillId="0" borderId="9" xfId="2" applyNumberFormat="1" applyFont="1" applyFill="1" applyBorder="1" applyAlignment="1" applyProtection="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wrapText="1"/>
    </xf>
    <xf numFmtId="0" fontId="4" fillId="0" borderId="0" xfId="0" applyFont="1" applyFill="1" applyAlignment="1">
      <alignment vertical="top" wrapText="1"/>
    </xf>
    <xf numFmtId="0" fontId="4" fillId="0" borderId="0" xfId="0" applyFont="1" applyFill="1"/>
    <xf numFmtId="49" fontId="4" fillId="0" borderId="1" xfId="2" applyNumberFormat="1" applyFont="1" applyFill="1" applyBorder="1" applyAlignment="1">
      <alignment horizontal="center" vertical="justify"/>
    </xf>
    <xf numFmtId="0" fontId="4" fillId="0" borderId="1" xfId="0" applyFont="1" applyFill="1" applyBorder="1"/>
    <xf numFmtId="0" fontId="4" fillId="0" borderId="0" xfId="0" applyFont="1" applyFill="1" applyAlignment="1">
      <alignment horizontal="left" wrapText="1"/>
    </xf>
    <xf numFmtId="0" fontId="7" fillId="0" borderId="10" xfId="0" applyFont="1" applyFill="1" applyBorder="1" applyAlignment="1">
      <alignment wrapText="1"/>
    </xf>
    <xf numFmtId="0" fontId="7" fillId="0" borderId="0" xfId="0" applyFont="1" applyFill="1" applyBorder="1" applyAlignment="1">
      <alignment wrapText="1"/>
    </xf>
    <xf numFmtId="0" fontId="7" fillId="0" borderId="1" xfId="0" applyFont="1" applyFill="1" applyBorder="1" applyAlignment="1">
      <alignment wrapText="1"/>
    </xf>
    <xf numFmtId="0" fontId="7" fillId="0" borderId="1" xfId="0" applyFont="1" applyBorder="1" applyAlignment="1">
      <alignment vertical="top" wrapText="1"/>
    </xf>
    <xf numFmtId="0" fontId="7" fillId="0" borderId="0" xfId="0" applyFont="1" applyAlignment="1">
      <alignment vertical="top" wrapText="1"/>
    </xf>
    <xf numFmtId="0" fontId="7" fillId="0" borderId="1"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Alignment="1">
      <alignment wrapText="1"/>
    </xf>
    <xf numFmtId="0" fontId="7" fillId="0" borderId="0" xfId="0" applyFont="1" applyFill="1" applyAlignment="1">
      <alignment vertical="top" wrapText="1"/>
    </xf>
    <xf numFmtId="49" fontId="9" fillId="0" borderId="1" xfId="1" applyNumberFormat="1" applyFont="1" applyFill="1" applyBorder="1" applyAlignment="1" applyProtection="1">
      <alignment horizontal="center" vertical="top"/>
    </xf>
    <xf numFmtId="0" fontId="9" fillId="0" borderId="1" xfId="0" applyFont="1" applyFill="1" applyBorder="1" applyAlignment="1">
      <alignment horizontal="justify" vertical="top" wrapText="1"/>
    </xf>
    <xf numFmtId="165" fontId="2" fillId="0" borderId="1" xfId="0" applyNumberFormat="1" applyFont="1" applyFill="1" applyBorder="1" applyAlignment="1">
      <alignment horizontal="center" vertical="top" wrapText="1"/>
    </xf>
    <xf numFmtId="165" fontId="9" fillId="0" borderId="1" xfId="0" applyNumberFormat="1" applyFont="1" applyFill="1" applyBorder="1" applyAlignment="1">
      <alignment horizontal="center" vertical="top" wrapText="1"/>
    </xf>
    <xf numFmtId="49" fontId="2" fillId="0" borderId="1" xfId="1" applyNumberFormat="1" applyFont="1" applyFill="1" applyBorder="1" applyAlignment="1" applyProtection="1">
      <alignment horizontal="center" vertical="top"/>
    </xf>
    <xf numFmtId="0" fontId="2" fillId="0" borderId="1" xfId="0" applyFont="1" applyFill="1" applyBorder="1" applyAlignment="1">
      <alignment horizontal="justify" vertical="top" wrapText="1"/>
    </xf>
    <xf numFmtId="0" fontId="2" fillId="0" borderId="1" xfId="0" applyFont="1" applyFill="1" applyBorder="1" applyAlignment="1">
      <alignment horizontal="left" vertical="top" wrapText="1"/>
    </xf>
    <xf numFmtId="4" fontId="11" fillId="0" borderId="11" xfId="3" applyNumberFormat="1" applyFont="1" applyFill="1" applyBorder="1" applyAlignment="1" applyProtection="1">
      <alignment horizontal="right" vertical="center" wrapText="1"/>
    </xf>
    <xf numFmtId="4" fontId="11" fillId="0" borderId="0" xfId="3" applyNumberFormat="1" applyFont="1" applyFill="1" applyBorder="1" applyAlignment="1" applyProtection="1">
      <alignment horizontal="right" vertical="center"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4" applyNumberFormat="1" applyFont="1" applyFill="1" applyBorder="1" applyAlignment="1">
      <alignment vertical="top" wrapText="1"/>
    </xf>
    <xf numFmtId="165" fontId="2" fillId="0" borderId="1" xfId="0" applyNumberFormat="1" applyFont="1" applyFill="1" applyBorder="1" applyAlignment="1">
      <alignment horizontal="center" vertical="center"/>
    </xf>
    <xf numFmtId="0" fontId="2" fillId="0" borderId="1" xfId="4" applyNumberFormat="1" applyFont="1" applyFill="1" applyBorder="1" applyAlignment="1">
      <alignment horizontal="left" vertical="top" wrapText="1"/>
    </xf>
    <xf numFmtId="167" fontId="2" fillId="0" borderId="1" xfId="5" applyNumberFormat="1" applyFont="1" applyFill="1" applyBorder="1" applyAlignment="1" applyProtection="1">
      <alignment horizontal="left" vertical="top" wrapText="1"/>
    </xf>
    <xf numFmtId="165" fontId="2" fillId="0" borderId="1" xfId="0" applyNumberFormat="1" applyFont="1" applyFill="1" applyBorder="1" applyAlignment="1">
      <alignment horizontal="center" vertical="justify"/>
    </xf>
    <xf numFmtId="0" fontId="2" fillId="0" borderId="1" xfId="0" applyFont="1" applyFill="1" applyBorder="1" applyAlignment="1">
      <alignment horizontal="left" wrapText="1"/>
    </xf>
    <xf numFmtId="0" fontId="2" fillId="0" borderId="0" xfId="0" applyFont="1" applyFill="1" applyBorder="1" applyAlignment="1">
      <alignment vertical="top" wrapText="1"/>
    </xf>
    <xf numFmtId="0" fontId="2" fillId="0" borderId="0" xfId="0" applyFont="1" applyFill="1" applyAlignment="1">
      <alignment vertical="top" wrapText="1"/>
    </xf>
    <xf numFmtId="164" fontId="2" fillId="0" borderId="0"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vertical="top"/>
    </xf>
    <xf numFmtId="0" fontId="2" fillId="0" borderId="0"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0" fontId="2" fillId="0" borderId="0" xfId="0" applyFont="1" applyFill="1" applyBorder="1" applyAlignment="1">
      <alignment horizontal="right" wrapText="1"/>
    </xf>
    <xf numFmtId="0" fontId="2" fillId="0" borderId="0" xfId="0" applyFont="1" applyFill="1" applyAlignment="1"/>
    <xf numFmtId="0" fontId="2" fillId="0" borderId="0" xfId="0" applyFont="1" applyFill="1" applyAlignment="1">
      <alignment horizontal="right" wrapText="1"/>
    </xf>
    <xf numFmtId="0" fontId="2" fillId="0" borderId="0" xfId="0" applyFont="1" applyFill="1" applyAlignment="1">
      <alignment horizontal="right"/>
    </xf>
    <xf numFmtId="165" fontId="2" fillId="0" borderId="0" xfId="0" applyNumberFormat="1" applyFont="1" applyFill="1" applyAlignment="1">
      <alignment horizontal="right" wrapText="1"/>
    </xf>
    <xf numFmtId="165" fontId="2" fillId="2" borderId="0" xfId="0" applyNumberFormat="1" applyFont="1" applyFill="1" applyAlignment="1">
      <alignment horizontal="right" wrapText="1"/>
    </xf>
    <xf numFmtId="0" fontId="0" fillId="2" borderId="0" xfId="0" applyFill="1" applyAlignment="1">
      <alignment horizontal="right" wrapText="1"/>
    </xf>
    <xf numFmtId="0" fontId="0" fillId="0" borderId="0" xfId="0" applyFill="1" applyAlignment="1">
      <alignment horizontal="right" wrapText="1"/>
    </xf>
  </cellXfs>
  <cellStyles count="6">
    <cellStyle name="Обычный" xfId="0" builtinId="0"/>
    <cellStyle name="Обычный_Лист1" xfId="4"/>
    <cellStyle name="Обычный_Лист1_2" xfId="5"/>
    <cellStyle name="Обычный_Прилож 4 доходы" xfId="3"/>
    <cellStyle name="Финансовый" xfId="1" builtinId="3"/>
    <cellStyle name="Финансов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consultantplus://offline/ref=A90AD00333885CE0D1CCB1C6FED47440BEC79D7823191DC0AC65FDE83E577F409BEF3704FDD8FB04E" TargetMode="External"/><Relationship Id="rId7" Type="http://schemas.openxmlformats.org/officeDocument/2006/relationships/vmlDrawing" Target="../drawings/vmlDrawing1.vml"/><Relationship Id="rId2" Type="http://schemas.openxmlformats.org/officeDocument/2006/relationships/hyperlink" Target="consultantplus://offline/ref=A90AD00333885CE0D1CCB1C6FED47440BEC79D7823191DC0AC65FDE83E577F409BEF3704FDD8FB04E" TargetMode="External"/><Relationship Id="rId1" Type="http://schemas.openxmlformats.org/officeDocument/2006/relationships/hyperlink" Target="consultantplus://offline/ref=A90AD00333885CE0D1CCB1C6FED47440BEC79D7823191DC0AC65FDE83E577F409BEF3704FDD8FB04E"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A90AD00333885CE0D1CCB1C6FED47440BEC79D7823191DC0AC65FDE83E577F409BEF3704FDD8FB04E" TargetMode="External"/><Relationship Id="rId4" Type="http://schemas.openxmlformats.org/officeDocument/2006/relationships/hyperlink" Target="consultantplus://offline/ref=A90AD00333885CE0D1CCB1C6FED47440BEC79D7823191DC0AC65FDE83E577F409BEF3704FDD8FB04E" TargetMode="External"/></Relationships>
</file>

<file path=xl/worksheets/sheet1.xml><?xml version="1.0" encoding="utf-8"?>
<worksheet xmlns="http://schemas.openxmlformats.org/spreadsheetml/2006/main" xmlns:r="http://schemas.openxmlformats.org/officeDocument/2006/relationships">
  <dimension ref="A1:AF465"/>
  <sheetViews>
    <sheetView tabSelected="1" zoomScaleNormal="100" workbookViewId="0">
      <selection activeCell="AD11" sqref="AD11"/>
    </sheetView>
  </sheetViews>
  <sheetFormatPr defaultColWidth="12" defaultRowHeight="15.75"/>
  <cols>
    <col min="1" max="1" width="5.7109375" style="1" customWidth="1"/>
    <col min="2" max="3" width="5.7109375" style="2" customWidth="1"/>
    <col min="4" max="4" width="6.42578125" style="2" customWidth="1"/>
    <col min="5" max="5" width="5" style="2" customWidth="1"/>
    <col min="6" max="6" width="6.28515625" style="2" customWidth="1"/>
    <col min="7" max="7" width="6" style="2" customWidth="1"/>
    <col min="8" max="8" width="6.85546875" style="2" customWidth="1"/>
    <col min="9" max="9" width="7" style="2" customWidth="1"/>
    <col min="10" max="10" width="64.7109375" style="75" customWidth="1"/>
    <col min="11" max="11" width="14" style="69" customWidth="1"/>
    <col min="12" max="12" width="13.28515625" style="69" customWidth="1"/>
    <col min="13" max="13" width="16.7109375" style="69" customWidth="1"/>
    <col min="14" max="14" width="14.140625" style="3" hidden="1" customWidth="1"/>
    <col min="15" max="15" width="12.42578125" style="3" hidden="1" customWidth="1"/>
    <col min="16" max="16" width="0.28515625" style="4" hidden="1" customWidth="1"/>
    <col min="17" max="17" width="12.28515625" style="4" hidden="1" customWidth="1"/>
    <col min="18" max="23" width="12" style="5" hidden="1" customWidth="1"/>
    <col min="24" max="24" width="6.5703125" style="5" hidden="1" customWidth="1"/>
    <col min="25" max="29" width="12" style="5" hidden="1" customWidth="1"/>
    <col min="30" max="30" width="14.7109375" style="5" customWidth="1"/>
    <col min="31" max="16384" width="12" style="5"/>
  </cols>
  <sheetData>
    <row r="1" spans="1:30">
      <c r="J1" s="90" t="s">
        <v>0</v>
      </c>
      <c r="K1" s="91"/>
      <c r="L1" s="91"/>
      <c r="M1" s="91"/>
    </row>
    <row r="2" spans="1:30">
      <c r="J2" s="92" t="s">
        <v>1</v>
      </c>
      <c r="K2" s="92"/>
      <c r="L2" s="92"/>
      <c r="M2" s="92"/>
    </row>
    <row r="3" spans="1:30">
      <c r="J3" s="6"/>
      <c r="K3" s="7" t="s">
        <v>2</v>
      </c>
      <c r="L3" s="92" t="s">
        <v>349</v>
      </c>
      <c r="M3" s="95"/>
    </row>
    <row r="4" spans="1:30">
      <c r="J4" s="90" t="s">
        <v>0</v>
      </c>
      <c r="K4" s="91"/>
      <c r="L4" s="91"/>
      <c r="M4" s="91"/>
      <c r="N4" s="90" t="s">
        <v>3</v>
      </c>
      <c r="O4" s="91"/>
      <c r="P4" s="91"/>
      <c r="Q4" s="91"/>
      <c r="R4" s="90" t="s">
        <v>3</v>
      </c>
      <c r="S4" s="91"/>
      <c r="T4" s="91"/>
      <c r="U4" s="91"/>
      <c r="V4" s="90" t="s">
        <v>3</v>
      </c>
      <c r="W4" s="91"/>
      <c r="X4" s="91"/>
      <c r="Y4" s="91"/>
      <c r="Z4" s="90" t="s">
        <v>3</v>
      </c>
      <c r="AA4" s="91"/>
      <c r="AB4" s="91"/>
      <c r="AC4" s="91"/>
    </row>
    <row r="5" spans="1:30">
      <c r="J5" s="92" t="s">
        <v>1</v>
      </c>
      <c r="K5" s="92"/>
      <c r="L5" s="92"/>
      <c r="M5" s="92"/>
      <c r="N5" s="92" t="s">
        <v>4</v>
      </c>
      <c r="O5" s="92"/>
      <c r="P5" s="92"/>
      <c r="Q5" s="92"/>
      <c r="R5" s="92" t="s">
        <v>4</v>
      </c>
      <c r="S5" s="92"/>
      <c r="T5" s="92"/>
      <c r="U5" s="92"/>
      <c r="V5" s="92" t="s">
        <v>4</v>
      </c>
      <c r="W5" s="92"/>
      <c r="X5" s="92"/>
      <c r="Y5" s="92"/>
      <c r="Z5" s="92" t="s">
        <v>4</v>
      </c>
      <c r="AA5" s="92"/>
      <c r="AB5" s="92"/>
      <c r="AC5" s="92"/>
    </row>
    <row r="6" spans="1:30">
      <c r="J6" s="6"/>
      <c r="K6" s="7" t="s">
        <v>2</v>
      </c>
      <c r="L6" s="93" t="s">
        <v>5</v>
      </c>
      <c r="M6" s="94"/>
      <c r="N6" s="6"/>
      <c r="O6" s="7" t="s">
        <v>2</v>
      </c>
      <c r="P6" s="92" t="s">
        <v>6</v>
      </c>
      <c r="Q6" s="95"/>
      <c r="R6" s="6"/>
      <c r="S6" s="7" t="s">
        <v>2</v>
      </c>
      <c r="T6" s="92" t="s">
        <v>6</v>
      </c>
      <c r="U6" s="95"/>
      <c r="V6" s="6"/>
      <c r="W6" s="7" t="s">
        <v>2</v>
      </c>
      <c r="X6" s="92" t="s">
        <v>6</v>
      </c>
      <c r="Y6" s="95"/>
      <c r="Z6" s="6"/>
      <c r="AA6" s="7" t="s">
        <v>2</v>
      </c>
      <c r="AB6" s="92" t="s">
        <v>6</v>
      </c>
      <c r="AC6" s="95"/>
    </row>
    <row r="7" spans="1:30">
      <c r="A7" s="88"/>
      <c r="B7" s="88"/>
      <c r="C7" s="89"/>
      <c r="D7" s="89"/>
      <c r="E7" s="89"/>
      <c r="F7" s="89"/>
      <c r="G7" s="89"/>
      <c r="H7" s="89"/>
      <c r="I7" s="89"/>
      <c r="J7" s="89"/>
      <c r="K7" s="89"/>
      <c r="L7" s="89"/>
      <c r="M7" s="89"/>
      <c r="N7" s="89"/>
      <c r="P7" s="3"/>
      <c r="R7" s="4"/>
    </row>
    <row r="8" spans="1:30">
      <c r="A8" s="8"/>
      <c r="B8" s="8"/>
      <c r="J8" s="2"/>
      <c r="K8" s="9"/>
      <c r="L8" s="10"/>
      <c r="M8" s="10"/>
      <c r="N8" s="10"/>
      <c r="O8" s="11"/>
      <c r="P8" s="3"/>
      <c r="R8" s="4"/>
    </row>
    <row r="9" spans="1:30">
      <c r="A9" s="79" t="s">
        <v>7</v>
      </c>
      <c r="B9" s="79"/>
      <c r="C9" s="79"/>
      <c r="D9" s="79"/>
      <c r="E9" s="79"/>
      <c r="F9" s="79"/>
      <c r="G9" s="79"/>
      <c r="H9" s="79"/>
      <c r="I9" s="79"/>
      <c r="J9" s="79"/>
      <c r="K9" s="79"/>
      <c r="L9" s="79"/>
      <c r="M9" s="10"/>
      <c r="N9" s="10"/>
      <c r="O9" s="12"/>
      <c r="P9" s="12"/>
      <c r="Q9" s="13"/>
      <c r="R9" s="13"/>
    </row>
    <row r="10" spans="1:30">
      <c r="A10" s="8"/>
      <c r="J10" s="14"/>
      <c r="K10" s="10"/>
      <c r="L10" s="10"/>
      <c r="M10" s="10" t="s">
        <v>8</v>
      </c>
      <c r="N10" s="15"/>
      <c r="P10" s="16"/>
    </row>
    <row r="11" spans="1:30">
      <c r="A11" s="17"/>
      <c r="B11" s="80" t="s">
        <v>9</v>
      </c>
      <c r="C11" s="81"/>
      <c r="D11" s="81"/>
      <c r="E11" s="81"/>
      <c r="F11" s="81"/>
      <c r="G11" s="81"/>
      <c r="H11" s="81"/>
      <c r="I11" s="82"/>
      <c r="J11" s="83" t="s">
        <v>10</v>
      </c>
      <c r="K11" s="85" t="s">
        <v>11</v>
      </c>
      <c r="L11" s="85" t="s">
        <v>12</v>
      </c>
      <c r="M11" s="85" t="s">
        <v>13</v>
      </c>
      <c r="N11" s="76"/>
      <c r="O11" s="76"/>
      <c r="P11" s="76"/>
      <c r="Q11" s="76"/>
    </row>
    <row r="12" spans="1:30" s="13" customFormat="1" ht="160.5">
      <c r="A12" s="18" t="s">
        <v>14</v>
      </c>
      <c r="B12" s="19" t="s">
        <v>15</v>
      </c>
      <c r="C12" s="19" t="s">
        <v>16</v>
      </c>
      <c r="D12" s="19" t="s">
        <v>17</v>
      </c>
      <c r="E12" s="19" t="s">
        <v>18</v>
      </c>
      <c r="F12" s="19" t="s">
        <v>19</v>
      </c>
      <c r="G12" s="19" t="s">
        <v>20</v>
      </c>
      <c r="H12" s="19" t="s">
        <v>21</v>
      </c>
      <c r="I12" s="19" t="s">
        <v>22</v>
      </c>
      <c r="J12" s="84"/>
      <c r="K12" s="86"/>
      <c r="L12" s="87"/>
      <c r="M12" s="87"/>
      <c r="N12" s="20"/>
      <c r="O12" s="20"/>
      <c r="P12" s="20"/>
      <c r="Q12" s="20"/>
    </row>
    <row r="13" spans="1:30" s="13" customFormat="1">
      <c r="A13" s="21"/>
      <c r="B13" s="22" t="s">
        <v>23</v>
      </c>
      <c r="C13" s="22" t="s">
        <v>24</v>
      </c>
      <c r="D13" s="22" t="s">
        <v>25</v>
      </c>
      <c r="E13" s="22" t="s">
        <v>26</v>
      </c>
      <c r="F13" s="22" t="s">
        <v>27</v>
      </c>
      <c r="G13" s="22" t="s">
        <v>28</v>
      </c>
      <c r="H13" s="22" t="s">
        <v>29</v>
      </c>
      <c r="I13" s="22" t="s">
        <v>30</v>
      </c>
      <c r="J13" s="23">
        <v>9</v>
      </c>
      <c r="K13" s="24">
        <v>10</v>
      </c>
      <c r="L13" s="24">
        <v>11</v>
      </c>
      <c r="M13" s="24">
        <v>12</v>
      </c>
      <c r="N13" s="25"/>
      <c r="O13" s="9"/>
      <c r="P13" s="9"/>
      <c r="Q13" s="9"/>
    </row>
    <row r="14" spans="1:30" ht="18.75">
      <c r="A14" s="26">
        <v>1</v>
      </c>
      <c r="B14" s="27" t="s">
        <v>31</v>
      </c>
      <c r="C14" s="27" t="s">
        <v>23</v>
      </c>
      <c r="D14" s="27" t="s">
        <v>32</v>
      </c>
      <c r="E14" s="27" t="s">
        <v>32</v>
      </c>
      <c r="F14" s="27" t="s">
        <v>31</v>
      </c>
      <c r="G14" s="27" t="s">
        <v>32</v>
      </c>
      <c r="H14" s="27" t="s">
        <v>33</v>
      </c>
      <c r="I14" s="27" t="s">
        <v>31</v>
      </c>
      <c r="J14" s="28" t="s">
        <v>34</v>
      </c>
      <c r="K14" s="29">
        <f>K15+K25+K36+K46+K49+K57+K61+K73+K82+K89</f>
        <v>164387.67000000001</v>
      </c>
      <c r="L14" s="30">
        <f>L15+L25+L36+L46+L49+L57+L61+L73+L82</f>
        <v>150575.69999999998</v>
      </c>
      <c r="M14" s="30">
        <f>M15+M25+M36+M46+M49+M57+M61+M73+M82</f>
        <v>157104.19</v>
      </c>
      <c r="AD14" s="5">
        <v>7500</v>
      </c>
    </row>
    <row r="15" spans="1:30" ht="18.75">
      <c r="A15" s="26">
        <f>A14+1</f>
        <v>2</v>
      </c>
      <c r="B15" s="31" t="s">
        <v>31</v>
      </c>
      <c r="C15" s="31" t="s">
        <v>23</v>
      </c>
      <c r="D15" s="31" t="s">
        <v>35</v>
      </c>
      <c r="E15" s="31" t="s">
        <v>32</v>
      </c>
      <c r="F15" s="31" t="s">
        <v>31</v>
      </c>
      <c r="G15" s="31" t="s">
        <v>32</v>
      </c>
      <c r="H15" s="31" t="s">
        <v>33</v>
      </c>
      <c r="I15" s="31" t="s">
        <v>31</v>
      </c>
      <c r="J15" s="32" t="s">
        <v>36</v>
      </c>
      <c r="K15" s="30">
        <f>K16+K19</f>
        <v>66493.399999999994</v>
      </c>
      <c r="L15" s="30">
        <f t="shared" ref="L15:M15" si="0">L16+L19</f>
        <v>70714.399999999994</v>
      </c>
      <c r="M15" s="30">
        <f t="shared" si="0"/>
        <v>75143.360000000001</v>
      </c>
    </row>
    <row r="16" spans="1:30" ht="56.25">
      <c r="A16" s="26">
        <f t="shared" ref="A16:A79" si="1">A15+1</f>
        <v>3</v>
      </c>
      <c r="B16" s="31" t="s">
        <v>37</v>
      </c>
      <c r="C16" s="31" t="s">
        <v>23</v>
      </c>
      <c r="D16" s="31" t="s">
        <v>35</v>
      </c>
      <c r="E16" s="31" t="s">
        <v>35</v>
      </c>
      <c r="F16" s="31" t="s">
        <v>31</v>
      </c>
      <c r="G16" s="31" t="s">
        <v>32</v>
      </c>
      <c r="H16" s="31" t="s">
        <v>33</v>
      </c>
      <c r="I16" s="31" t="s">
        <v>38</v>
      </c>
      <c r="J16" s="32" t="s">
        <v>39</v>
      </c>
      <c r="K16" s="30">
        <f t="shared" ref="K16:M17" si="2">K17</f>
        <v>104</v>
      </c>
      <c r="L16" s="30">
        <f t="shared" si="2"/>
        <v>105</v>
      </c>
      <c r="M16" s="30">
        <f t="shared" si="2"/>
        <v>107</v>
      </c>
    </row>
    <row r="17" spans="1:13" ht="56.25">
      <c r="A17" s="26">
        <f t="shared" si="1"/>
        <v>4</v>
      </c>
      <c r="B17" s="31" t="s">
        <v>37</v>
      </c>
      <c r="C17" s="31" t="s">
        <v>23</v>
      </c>
      <c r="D17" s="31" t="s">
        <v>35</v>
      </c>
      <c r="E17" s="31" t="s">
        <v>35</v>
      </c>
      <c r="F17" s="31" t="s">
        <v>40</v>
      </c>
      <c r="G17" s="31" t="s">
        <v>32</v>
      </c>
      <c r="H17" s="31" t="s">
        <v>33</v>
      </c>
      <c r="I17" s="31" t="s">
        <v>38</v>
      </c>
      <c r="J17" s="32" t="s">
        <v>39</v>
      </c>
      <c r="K17" s="30">
        <f t="shared" si="2"/>
        <v>104</v>
      </c>
      <c r="L17" s="30">
        <f t="shared" si="2"/>
        <v>105</v>
      </c>
      <c r="M17" s="30">
        <f t="shared" si="2"/>
        <v>107</v>
      </c>
    </row>
    <row r="18" spans="1:13" ht="243.75">
      <c r="A18" s="26">
        <f t="shared" si="1"/>
        <v>5</v>
      </c>
      <c r="B18" s="31" t="s">
        <v>37</v>
      </c>
      <c r="C18" s="31" t="s">
        <v>23</v>
      </c>
      <c r="D18" s="31" t="s">
        <v>35</v>
      </c>
      <c r="E18" s="31" t="s">
        <v>35</v>
      </c>
      <c r="F18" s="31" t="s">
        <v>41</v>
      </c>
      <c r="G18" s="31" t="s">
        <v>42</v>
      </c>
      <c r="H18" s="31" t="s">
        <v>33</v>
      </c>
      <c r="I18" s="31" t="s">
        <v>38</v>
      </c>
      <c r="J18" s="33" t="s">
        <v>43</v>
      </c>
      <c r="K18" s="30">
        <v>104</v>
      </c>
      <c r="L18" s="30">
        <v>105</v>
      </c>
      <c r="M18" s="30">
        <v>107</v>
      </c>
    </row>
    <row r="19" spans="1:13" ht="18.75">
      <c r="A19" s="26">
        <f t="shared" si="1"/>
        <v>6</v>
      </c>
      <c r="B19" s="31" t="s">
        <v>37</v>
      </c>
      <c r="C19" s="31" t="s">
        <v>23</v>
      </c>
      <c r="D19" s="31" t="s">
        <v>35</v>
      </c>
      <c r="E19" s="31" t="s">
        <v>42</v>
      </c>
      <c r="F19" s="31" t="s">
        <v>31</v>
      </c>
      <c r="G19" s="31" t="s">
        <v>35</v>
      </c>
      <c r="H19" s="31" t="s">
        <v>33</v>
      </c>
      <c r="I19" s="31" t="s">
        <v>38</v>
      </c>
      <c r="J19" s="32" t="s">
        <v>44</v>
      </c>
      <c r="K19" s="30">
        <f>K20+K21+K22+K23+K24</f>
        <v>66389.399999999994</v>
      </c>
      <c r="L19" s="30">
        <f t="shared" ref="L19:M19" si="3">L20+L21+L22+L23+L24</f>
        <v>70609.399999999994</v>
      </c>
      <c r="M19" s="30">
        <f t="shared" si="3"/>
        <v>75036.36</v>
      </c>
    </row>
    <row r="20" spans="1:13" ht="150">
      <c r="A20" s="26">
        <f t="shared" si="1"/>
        <v>7</v>
      </c>
      <c r="B20" s="31" t="s">
        <v>37</v>
      </c>
      <c r="C20" s="31" t="s">
        <v>23</v>
      </c>
      <c r="D20" s="31" t="s">
        <v>35</v>
      </c>
      <c r="E20" s="31" t="s">
        <v>42</v>
      </c>
      <c r="F20" s="31" t="s">
        <v>40</v>
      </c>
      <c r="G20" s="31" t="s">
        <v>35</v>
      </c>
      <c r="H20" s="31" t="s">
        <v>33</v>
      </c>
      <c r="I20" s="31" t="s">
        <v>38</v>
      </c>
      <c r="J20" s="33" t="s">
        <v>45</v>
      </c>
      <c r="K20" s="30">
        <v>65349.4</v>
      </c>
      <c r="L20" s="30">
        <v>69538.399999999994</v>
      </c>
      <c r="M20" s="30">
        <v>73934.36</v>
      </c>
    </row>
    <row r="21" spans="1:13" ht="168.75">
      <c r="A21" s="26">
        <f t="shared" si="1"/>
        <v>8</v>
      </c>
      <c r="B21" s="31" t="s">
        <v>37</v>
      </c>
      <c r="C21" s="31" t="s">
        <v>23</v>
      </c>
      <c r="D21" s="31" t="s">
        <v>35</v>
      </c>
      <c r="E21" s="31" t="s">
        <v>42</v>
      </c>
      <c r="F21" s="31" t="s">
        <v>46</v>
      </c>
      <c r="G21" s="31" t="s">
        <v>35</v>
      </c>
      <c r="H21" s="31" t="s">
        <v>33</v>
      </c>
      <c r="I21" s="31" t="s">
        <v>38</v>
      </c>
      <c r="J21" s="34" t="s">
        <v>47</v>
      </c>
      <c r="K21" s="30">
        <v>170</v>
      </c>
      <c r="L21" s="30">
        <v>180</v>
      </c>
      <c r="M21" s="30">
        <v>190</v>
      </c>
    </row>
    <row r="22" spans="1:13" ht="75">
      <c r="A22" s="26">
        <f t="shared" si="1"/>
        <v>9</v>
      </c>
      <c r="B22" s="31" t="s">
        <v>37</v>
      </c>
      <c r="C22" s="31" t="s">
        <v>23</v>
      </c>
      <c r="D22" s="31" t="s">
        <v>35</v>
      </c>
      <c r="E22" s="31" t="s">
        <v>42</v>
      </c>
      <c r="F22" s="31" t="s">
        <v>48</v>
      </c>
      <c r="G22" s="31" t="s">
        <v>35</v>
      </c>
      <c r="H22" s="31" t="s">
        <v>33</v>
      </c>
      <c r="I22" s="31" t="s">
        <v>38</v>
      </c>
      <c r="J22" s="34" t="s">
        <v>49</v>
      </c>
      <c r="K22" s="30">
        <v>410</v>
      </c>
      <c r="L22" s="30">
        <v>420</v>
      </c>
      <c r="M22" s="30">
        <v>430</v>
      </c>
    </row>
    <row r="23" spans="1:13" ht="131.25">
      <c r="A23" s="26">
        <f t="shared" si="1"/>
        <v>10</v>
      </c>
      <c r="B23" s="31" t="s">
        <v>37</v>
      </c>
      <c r="C23" s="31" t="s">
        <v>23</v>
      </c>
      <c r="D23" s="31" t="s">
        <v>35</v>
      </c>
      <c r="E23" s="31" t="s">
        <v>42</v>
      </c>
      <c r="F23" s="31" t="s">
        <v>50</v>
      </c>
      <c r="G23" s="31" t="s">
        <v>35</v>
      </c>
      <c r="H23" s="31" t="s">
        <v>33</v>
      </c>
      <c r="I23" s="31" t="s">
        <v>38</v>
      </c>
      <c r="J23" s="34" t="s">
        <v>51</v>
      </c>
      <c r="K23" s="30">
        <v>450</v>
      </c>
      <c r="L23" s="30">
        <v>460</v>
      </c>
      <c r="M23" s="30">
        <v>470</v>
      </c>
    </row>
    <row r="24" spans="1:13" ht="206.25">
      <c r="A24" s="26">
        <f t="shared" si="1"/>
        <v>11</v>
      </c>
      <c r="B24" s="31" t="s">
        <v>37</v>
      </c>
      <c r="C24" s="31" t="s">
        <v>23</v>
      </c>
      <c r="D24" s="31" t="s">
        <v>35</v>
      </c>
      <c r="E24" s="31" t="s">
        <v>42</v>
      </c>
      <c r="F24" s="31" t="s">
        <v>52</v>
      </c>
      <c r="G24" s="31" t="s">
        <v>35</v>
      </c>
      <c r="H24" s="31" t="s">
        <v>33</v>
      </c>
      <c r="I24" s="31" t="s">
        <v>38</v>
      </c>
      <c r="J24" s="35" t="s">
        <v>53</v>
      </c>
      <c r="K24" s="30">
        <v>10</v>
      </c>
      <c r="L24" s="30">
        <v>11</v>
      </c>
      <c r="M24" s="30">
        <v>12</v>
      </c>
    </row>
    <row r="25" spans="1:13" ht="56.25">
      <c r="A25" s="26">
        <f t="shared" si="1"/>
        <v>12</v>
      </c>
      <c r="B25" s="31" t="s">
        <v>37</v>
      </c>
      <c r="C25" s="31" t="s">
        <v>23</v>
      </c>
      <c r="D25" s="31" t="s">
        <v>54</v>
      </c>
      <c r="E25" s="31" t="s">
        <v>32</v>
      </c>
      <c r="F25" s="31" t="s">
        <v>31</v>
      </c>
      <c r="G25" s="31" t="s">
        <v>32</v>
      </c>
      <c r="H25" s="31" t="s">
        <v>33</v>
      </c>
      <c r="I25" s="31" t="s">
        <v>31</v>
      </c>
      <c r="J25" s="32" t="s">
        <v>55</v>
      </c>
      <c r="K25" s="30">
        <f>K26</f>
        <v>810.19999999999993</v>
      </c>
      <c r="L25" s="30">
        <f t="shared" ref="L25:M26" si="4">L26</f>
        <v>777.7</v>
      </c>
      <c r="M25" s="30">
        <f t="shared" si="4"/>
        <v>785.59999999999991</v>
      </c>
    </row>
    <row r="26" spans="1:13" ht="56.25">
      <c r="A26" s="26">
        <f t="shared" si="1"/>
        <v>13</v>
      </c>
      <c r="B26" s="36" t="s">
        <v>37</v>
      </c>
      <c r="C26" s="36" t="s">
        <v>23</v>
      </c>
      <c r="D26" s="36" t="s">
        <v>54</v>
      </c>
      <c r="E26" s="36" t="s">
        <v>42</v>
      </c>
      <c r="F26" s="36" t="s">
        <v>31</v>
      </c>
      <c r="G26" s="36" t="s">
        <v>35</v>
      </c>
      <c r="H26" s="36" t="s">
        <v>33</v>
      </c>
      <c r="I26" s="36" t="s">
        <v>38</v>
      </c>
      <c r="J26" s="33" t="s">
        <v>56</v>
      </c>
      <c r="K26" s="30">
        <f>K27</f>
        <v>810.19999999999993</v>
      </c>
      <c r="L26" s="30">
        <f t="shared" si="4"/>
        <v>777.7</v>
      </c>
      <c r="M26" s="30">
        <f t="shared" si="4"/>
        <v>785.59999999999991</v>
      </c>
    </row>
    <row r="27" spans="1:13" ht="150">
      <c r="A27" s="26">
        <f t="shared" si="1"/>
        <v>14</v>
      </c>
      <c r="B27" s="36" t="s">
        <v>37</v>
      </c>
      <c r="C27" s="36" t="s">
        <v>23</v>
      </c>
      <c r="D27" s="36" t="s">
        <v>54</v>
      </c>
      <c r="E27" s="36" t="s">
        <v>42</v>
      </c>
      <c r="F27" s="36" t="s">
        <v>57</v>
      </c>
      <c r="G27" s="36" t="s">
        <v>35</v>
      </c>
      <c r="H27" s="36" t="s">
        <v>33</v>
      </c>
      <c r="I27" s="36" t="s">
        <v>38</v>
      </c>
      <c r="J27" s="33" t="s">
        <v>58</v>
      </c>
      <c r="K27" s="30">
        <f>K28+K30+K32+K34</f>
        <v>810.19999999999993</v>
      </c>
      <c r="L27" s="30">
        <f t="shared" ref="L27:M27" si="5">L28+L30+L32+L34</f>
        <v>777.7</v>
      </c>
      <c r="M27" s="30">
        <f t="shared" si="5"/>
        <v>785.59999999999991</v>
      </c>
    </row>
    <row r="28" spans="1:13" ht="112.5">
      <c r="A28" s="26">
        <f t="shared" si="1"/>
        <v>15</v>
      </c>
      <c r="B28" s="36" t="s">
        <v>37</v>
      </c>
      <c r="C28" s="36" t="s">
        <v>23</v>
      </c>
      <c r="D28" s="36" t="s">
        <v>54</v>
      </c>
      <c r="E28" s="36" t="s">
        <v>42</v>
      </c>
      <c r="F28" s="36" t="s">
        <v>59</v>
      </c>
      <c r="G28" s="36" t="s">
        <v>35</v>
      </c>
      <c r="H28" s="36" t="s">
        <v>33</v>
      </c>
      <c r="I28" s="36" t="s">
        <v>38</v>
      </c>
      <c r="J28" s="34" t="s">
        <v>60</v>
      </c>
      <c r="K28" s="30">
        <f>K29</f>
        <v>422.6</v>
      </c>
      <c r="L28" s="30">
        <f t="shared" ref="L28:M28" si="6">L29</f>
        <v>361.3</v>
      </c>
      <c r="M28" s="30">
        <f t="shared" si="6"/>
        <v>359.2</v>
      </c>
    </row>
    <row r="29" spans="1:13" ht="168.75">
      <c r="A29" s="26">
        <f t="shared" si="1"/>
        <v>16</v>
      </c>
      <c r="B29" s="36" t="s">
        <v>37</v>
      </c>
      <c r="C29" s="36" t="s">
        <v>23</v>
      </c>
      <c r="D29" s="36" t="s">
        <v>54</v>
      </c>
      <c r="E29" s="36" t="s">
        <v>42</v>
      </c>
      <c r="F29" s="36" t="s">
        <v>61</v>
      </c>
      <c r="G29" s="36" t="s">
        <v>35</v>
      </c>
      <c r="H29" s="36" t="s">
        <v>33</v>
      </c>
      <c r="I29" s="36" t="s">
        <v>38</v>
      </c>
      <c r="J29" s="33" t="s">
        <v>62</v>
      </c>
      <c r="K29" s="30">
        <v>422.6</v>
      </c>
      <c r="L29" s="30">
        <v>361.3</v>
      </c>
      <c r="M29" s="30">
        <v>359.2</v>
      </c>
    </row>
    <row r="30" spans="1:13" ht="131.25">
      <c r="A30" s="26">
        <f t="shared" si="1"/>
        <v>17</v>
      </c>
      <c r="B30" s="36" t="s">
        <v>37</v>
      </c>
      <c r="C30" s="36" t="s">
        <v>23</v>
      </c>
      <c r="D30" s="36" t="s">
        <v>54</v>
      </c>
      <c r="E30" s="36" t="s">
        <v>42</v>
      </c>
      <c r="F30" s="36" t="s">
        <v>63</v>
      </c>
      <c r="G30" s="36" t="s">
        <v>35</v>
      </c>
      <c r="H30" s="36" t="s">
        <v>33</v>
      </c>
      <c r="I30" s="36" t="s">
        <v>38</v>
      </c>
      <c r="J30" s="33" t="s">
        <v>64</v>
      </c>
      <c r="K30" s="30">
        <f>K31</f>
        <v>2</v>
      </c>
      <c r="L30" s="30">
        <f t="shared" ref="L30:M30" si="7">L31</f>
        <v>2.6</v>
      </c>
      <c r="M30" s="30">
        <f t="shared" si="7"/>
        <v>2.7</v>
      </c>
    </row>
    <row r="31" spans="1:13" ht="187.5">
      <c r="A31" s="26">
        <f t="shared" si="1"/>
        <v>18</v>
      </c>
      <c r="B31" s="36" t="s">
        <v>37</v>
      </c>
      <c r="C31" s="36" t="s">
        <v>23</v>
      </c>
      <c r="D31" s="36" t="s">
        <v>54</v>
      </c>
      <c r="E31" s="36" t="s">
        <v>42</v>
      </c>
      <c r="F31" s="36" t="s">
        <v>65</v>
      </c>
      <c r="G31" s="36" t="s">
        <v>35</v>
      </c>
      <c r="H31" s="36" t="s">
        <v>33</v>
      </c>
      <c r="I31" s="36" t="s">
        <v>38</v>
      </c>
      <c r="J31" s="33" t="s">
        <v>66</v>
      </c>
      <c r="K31" s="30">
        <v>2</v>
      </c>
      <c r="L31" s="30">
        <v>2.6</v>
      </c>
      <c r="M31" s="30">
        <v>2.7</v>
      </c>
    </row>
    <row r="32" spans="1:13" ht="112.5">
      <c r="A32" s="26">
        <f t="shared" si="1"/>
        <v>19</v>
      </c>
      <c r="B32" s="36" t="s">
        <v>37</v>
      </c>
      <c r="C32" s="36" t="s">
        <v>23</v>
      </c>
      <c r="D32" s="36" t="s">
        <v>54</v>
      </c>
      <c r="E32" s="36" t="s">
        <v>42</v>
      </c>
      <c r="F32" s="36" t="s">
        <v>67</v>
      </c>
      <c r="G32" s="36" t="s">
        <v>35</v>
      </c>
      <c r="H32" s="36" t="s">
        <v>33</v>
      </c>
      <c r="I32" s="36" t="s">
        <v>38</v>
      </c>
      <c r="J32" s="33" t="s">
        <v>68</v>
      </c>
      <c r="K32" s="30">
        <f>K33</f>
        <v>438.2</v>
      </c>
      <c r="L32" s="30">
        <f t="shared" ref="L32:M32" si="8">L33</f>
        <v>468.6</v>
      </c>
      <c r="M32" s="30">
        <f t="shared" si="8"/>
        <v>485.2</v>
      </c>
    </row>
    <row r="33" spans="1:13" ht="168.75">
      <c r="A33" s="26">
        <f t="shared" si="1"/>
        <v>20</v>
      </c>
      <c r="B33" s="36" t="s">
        <v>37</v>
      </c>
      <c r="C33" s="36" t="s">
        <v>23</v>
      </c>
      <c r="D33" s="36" t="s">
        <v>54</v>
      </c>
      <c r="E33" s="36" t="s">
        <v>42</v>
      </c>
      <c r="F33" s="36" t="s">
        <v>69</v>
      </c>
      <c r="G33" s="36" t="s">
        <v>35</v>
      </c>
      <c r="H33" s="36" t="s">
        <v>33</v>
      </c>
      <c r="I33" s="36" t="s">
        <v>38</v>
      </c>
      <c r="J33" s="33" t="s">
        <v>70</v>
      </c>
      <c r="K33" s="30">
        <v>438.2</v>
      </c>
      <c r="L33" s="30">
        <v>468.6</v>
      </c>
      <c r="M33" s="30">
        <v>485.2</v>
      </c>
    </row>
    <row r="34" spans="1:13" ht="112.5">
      <c r="A34" s="26">
        <f t="shared" si="1"/>
        <v>21</v>
      </c>
      <c r="B34" s="36" t="s">
        <v>37</v>
      </c>
      <c r="C34" s="36" t="s">
        <v>23</v>
      </c>
      <c r="D34" s="36" t="s">
        <v>54</v>
      </c>
      <c r="E34" s="36" t="s">
        <v>42</v>
      </c>
      <c r="F34" s="36" t="s">
        <v>71</v>
      </c>
      <c r="G34" s="36" t="s">
        <v>35</v>
      </c>
      <c r="H34" s="36" t="s">
        <v>33</v>
      </c>
      <c r="I34" s="36" t="s">
        <v>38</v>
      </c>
      <c r="J34" s="33" t="s">
        <v>72</v>
      </c>
      <c r="K34" s="30">
        <f>K35</f>
        <v>-52.6</v>
      </c>
      <c r="L34" s="30">
        <f t="shared" ref="L34:M34" si="9">L35</f>
        <v>-54.8</v>
      </c>
      <c r="M34" s="30">
        <f t="shared" si="9"/>
        <v>-61.5</v>
      </c>
    </row>
    <row r="35" spans="1:13" ht="168.75">
      <c r="A35" s="26">
        <f t="shared" si="1"/>
        <v>22</v>
      </c>
      <c r="B35" s="36" t="s">
        <v>37</v>
      </c>
      <c r="C35" s="36" t="s">
        <v>23</v>
      </c>
      <c r="D35" s="36" t="s">
        <v>54</v>
      </c>
      <c r="E35" s="36" t="s">
        <v>42</v>
      </c>
      <c r="F35" s="36" t="s">
        <v>73</v>
      </c>
      <c r="G35" s="36" t="s">
        <v>35</v>
      </c>
      <c r="H35" s="36" t="s">
        <v>33</v>
      </c>
      <c r="I35" s="36" t="s">
        <v>38</v>
      </c>
      <c r="J35" s="33" t="s">
        <v>74</v>
      </c>
      <c r="K35" s="30">
        <v>-52.6</v>
      </c>
      <c r="L35" s="30">
        <v>-54.8</v>
      </c>
      <c r="M35" s="30">
        <v>-61.5</v>
      </c>
    </row>
    <row r="36" spans="1:13" ht="18.75">
      <c r="A36" s="26">
        <f t="shared" si="1"/>
        <v>23</v>
      </c>
      <c r="B36" s="31" t="s">
        <v>37</v>
      </c>
      <c r="C36" s="31" t="s">
        <v>23</v>
      </c>
      <c r="D36" s="31" t="s">
        <v>75</v>
      </c>
      <c r="E36" s="31" t="s">
        <v>32</v>
      </c>
      <c r="F36" s="31" t="s">
        <v>31</v>
      </c>
      <c r="G36" s="31" t="s">
        <v>32</v>
      </c>
      <c r="H36" s="31" t="s">
        <v>33</v>
      </c>
      <c r="I36" s="31" t="s">
        <v>31</v>
      </c>
      <c r="J36" s="37" t="s">
        <v>76</v>
      </c>
      <c r="K36" s="30">
        <f>K37+K42+K44</f>
        <v>38946.67</v>
      </c>
      <c r="L36" s="30">
        <f t="shared" ref="L36:M36" si="10">L37+L42+L44</f>
        <v>38487.910000000003</v>
      </c>
      <c r="M36" s="30">
        <f t="shared" si="10"/>
        <v>39228</v>
      </c>
    </row>
    <row r="37" spans="1:13" ht="37.5">
      <c r="A37" s="26">
        <f t="shared" si="1"/>
        <v>24</v>
      </c>
      <c r="B37" s="31" t="s">
        <v>37</v>
      </c>
      <c r="C37" s="31" t="s">
        <v>23</v>
      </c>
      <c r="D37" s="31" t="s">
        <v>75</v>
      </c>
      <c r="E37" s="31" t="s">
        <v>35</v>
      </c>
      <c r="F37" s="31" t="s">
        <v>31</v>
      </c>
      <c r="G37" s="31" t="s">
        <v>32</v>
      </c>
      <c r="H37" s="31" t="s">
        <v>33</v>
      </c>
      <c r="I37" s="38" t="s">
        <v>38</v>
      </c>
      <c r="J37" s="32" t="s">
        <v>77</v>
      </c>
      <c r="K37" s="30">
        <f>K38+K40</f>
        <v>29846.670000000002</v>
      </c>
      <c r="L37" s="30">
        <f t="shared" ref="L37:M37" si="11">L38+L40</f>
        <v>31244.91</v>
      </c>
      <c r="M37" s="30">
        <f t="shared" si="11"/>
        <v>31794</v>
      </c>
    </row>
    <row r="38" spans="1:13" ht="56.25">
      <c r="A38" s="26">
        <f t="shared" si="1"/>
        <v>25</v>
      </c>
      <c r="B38" s="31" t="s">
        <v>37</v>
      </c>
      <c r="C38" s="31" t="s">
        <v>23</v>
      </c>
      <c r="D38" s="31" t="s">
        <v>75</v>
      </c>
      <c r="E38" s="31" t="s">
        <v>35</v>
      </c>
      <c r="F38" s="31" t="s">
        <v>40</v>
      </c>
      <c r="G38" s="31" t="s">
        <v>35</v>
      </c>
      <c r="H38" s="31" t="s">
        <v>33</v>
      </c>
      <c r="I38" s="38" t="s">
        <v>38</v>
      </c>
      <c r="J38" s="32" t="s">
        <v>78</v>
      </c>
      <c r="K38" s="30">
        <f>K39</f>
        <v>21237.47</v>
      </c>
      <c r="L38" s="30">
        <f t="shared" ref="L38:M38" si="12">L39</f>
        <v>22511.71</v>
      </c>
      <c r="M38" s="30">
        <f t="shared" si="12"/>
        <v>22890</v>
      </c>
    </row>
    <row r="39" spans="1:13" ht="56.25">
      <c r="A39" s="26">
        <f t="shared" si="1"/>
        <v>26</v>
      </c>
      <c r="B39" s="31" t="s">
        <v>37</v>
      </c>
      <c r="C39" s="39" t="s">
        <v>23</v>
      </c>
      <c r="D39" s="39" t="s">
        <v>75</v>
      </c>
      <c r="E39" s="39" t="s">
        <v>35</v>
      </c>
      <c r="F39" s="39" t="s">
        <v>79</v>
      </c>
      <c r="G39" s="39" t="s">
        <v>35</v>
      </c>
      <c r="H39" s="39" t="s">
        <v>33</v>
      </c>
      <c r="I39" s="40" t="s">
        <v>38</v>
      </c>
      <c r="J39" s="32" t="s">
        <v>78</v>
      </c>
      <c r="K39" s="30">
        <v>21237.47</v>
      </c>
      <c r="L39" s="30">
        <v>22511.71</v>
      </c>
      <c r="M39" s="30">
        <v>22890</v>
      </c>
    </row>
    <row r="40" spans="1:13" ht="56.25">
      <c r="A40" s="26">
        <f t="shared" si="1"/>
        <v>27</v>
      </c>
      <c r="B40" s="31" t="s">
        <v>37</v>
      </c>
      <c r="C40" s="31" t="s">
        <v>23</v>
      </c>
      <c r="D40" s="31" t="s">
        <v>75</v>
      </c>
      <c r="E40" s="31" t="s">
        <v>35</v>
      </c>
      <c r="F40" s="31" t="s">
        <v>46</v>
      </c>
      <c r="G40" s="31" t="s">
        <v>35</v>
      </c>
      <c r="H40" s="31" t="s">
        <v>33</v>
      </c>
      <c r="I40" s="38" t="s">
        <v>38</v>
      </c>
      <c r="J40" s="32" t="s">
        <v>80</v>
      </c>
      <c r="K40" s="30">
        <f>K41</f>
        <v>8609.2000000000007</v>
      </c>
      <c r="L40" s="30">
        <f t="shared" ref="L40:M40" si="13">L41</f>
        <v>8733.2000000000007</v>
      </c>
      <c r="M40" s="30">
        <f t="shared" si="13"/>
        <v>8904</v>
      </c>
    </row>
    <row r="41" spans="1:13" ht="93.75">
      <c r="A41" s="26">
        <f t="shared" si="1"/>
        <v>28</v>
      </c>
      <c r="B41" s="31" t="s">
        <v>37</v>
      </c>
      <c r="C41" s="39" t="s">
        <v>23</v>
      </c>
      <c r="D41" s="39" t="s">
        <v>75</v>
      </c>
      <c r="E41" s="39" t="s">
        <v>35</v>
      </c>
      <c r="F41" s="39" t="s">
        <v>81</v>
      </c>
      <c r="G41" s="39" t="s">
        <v>35</v>
      </c>
      <c r="H41" s="39" t="s">
        <v>33</v>
      </c>
      <c r="I41" s="40" t="s">
        <v>38</v>
      </c>
      <c r="J41" s="32" t="s">
        <v>82</v>
      </c>
      <c r="K41" s="30">
        <v>8609.2000000000007</v>
      </c>
      <c r="L41" s="30">
        <v>8733.2000000000007</v>
      </c>
      <c r="M41" s="30">
        <v>8904</v>
      </c>
    </row>
    <row r="42" spans="1:13" ht="18.75">
      <c r="A42" s="26">
        <f t="shared" si="1"/>
        <v>29</v>
      </c>
      <c r="B42" s="31" t="s">
        <v>37</v>
      </c>
      <c r="C42" s="31" t="s">
        <v>23</v>
      </c>
      <c r="D42" s="31" t="s">
        <v>75</v>
      </c>
      <c r="E42" s="31" t="s">
        <v>54</v>
      </c>
      <c r="F42" s="31" t="s">
        <v>31</v>
      </c>
      <c r="G42" s="31" t="s">
        <v>35</v>
      </c>
      <c r="H42" s="31" t="s">
        <v>33</v>
      </c>
      <c r="I42" s="31" t="s">
        <v>38</v>
      </c>
      <c r="J42" s="32" t="s">
        <v>83</v>
      </c>
      <c r="K42" s="30">
        <f>K43</f>
        <v>5000</v>
      </c>
      <c r="L42" s="30">
        <f>L43</f>
        <v>3043</v>
      </c>
      <c r="M42" s="30">
        <f>M43</f>
        <v>3134</v>
      </c>
    </row>
    <row r="43" spans="1:13" ht="18.75">
      <c r="A43" s="26">
        <f t="shared" si="1"/>
        <v>30</v>
      </c>
      <c r="B43" s="31" t="s">
        <v>37</v>
      </c>
      <c r="C43" s="31" t="s">
        <v>23</v>
      </c>
      <c r="D43" s="31" t="s">
        <v>75</v>
      </c>
      <c r="E43" s="31" t="s">
        <v>54</v>
      </c>
      <c r="F43" s="31" t="s">
        <v>40</v>
      </c>
      <c r="G43" s="31" t="s">
        <v>35</v>
      </c>
      <c r="H43" s="31" t="s">
        <v>33</v>
      </c>
      <c r="I43" s="31" t="s">
        <v>38</v>
      </c>
      <c r="J43" s="32" t="s">
        <v>83</v>
      </c>
      <c r="K43" s="30">
        <v>5000</v>
      </c>
      <c r="L43" s="30">
        <v>3043</v>
      </c>
      <c r="M43" s="30">
        <v>3134</v>
      </c>
    </row>
    <row r="44" spans="1:13" ht="37.5">
      <c r="A44" s="26">
        <f t="shared" si="1"/>
        <v>31</v>
      </c>
      <c r="B44" s="31" t="s">
        <v>37</v>
      </c>
      <c r="C44" s="31" t="s">
        <v>23</v>
      </c>
      <c r="D44" s="31" t="s">
        <v>75</v>
      </c>
      <c r="E44" s="31" t="s">
        <v>84</v>
      </c>
      <c r="F44" s="31" t="s">
        <v>31</v>
      </c>
      <c r="G44" s="31" t="s">
        <v>42</v>
      </c>
      <c r="H44" s="31" t="s">
        <v>33</v>
      </c>
      <c r="I44" s="31" t="s">
        <v>38</v>
      </c>
      <c r="J44" s="34" t="s">
        <v>85</v>
      </c>
      <c r="K44" s="30">
        <f>K45</f>
        <v>4100</v>
      </c>
      <c r="L44" s="30">
        <f>L45</f>
        <v>4200</v>
      </c>
      <c r="M44" s="30">
        <f>M45</f>
        <v>4300</v>
      </c>
    </row>
    <row r="45" spans="1:13" ht="56.25">
      <c r="A45" s="26">
        <f t="shared" si="1"/>
        <v>32</v>
      </c>
      <c r="B45" s="31" t="s">
        <v>37</v>
      </c>
      <c r="C45" s="31" t="s">
        <v>23</v>
      </c>
      <c r="D45" s="31" t="s">
        <v>75</v>
      </c>
      <c r="E45" s="31" t="s">
        <v>84</v>
      </c>
      <c r="F45" s="31" t="s">
        <v>46</v>
      </c>
      <c r="G45" s="31" t="s">
        <v>42</v>
      </c>
      <c r="H45" s="31" t="s">
        <v>33</v>
      </c>
      <c r="I45" s="31" t="s">
        <v>38</v>
      </c>
      <c r="J45" s="34" t="s">
        <v>86</v>
      </c>
      <c r="K45" s="30">
        <v>4100</v>
      </c>
      <c r="L45" s="30">
        <v>4200</v>
      </c>
      <c r="M45" s="30">
        <v>4300</v>
      </c>
    </row>
    <row r="46" spans="1:13" ht="18.75">
      <c r="A46" s="26">
        <f t="shared" si="1"/>
        <v>33</v>
      </c>
      <c r="B46" s="31" t="s">
        <v>37</v>
      </c>
      <c r="C46" s="31" t="s">
        <v>23</v>
      </c>
      <c r="D46" s="31" t="s">
        <v>87</v>
      </c>
      <c r="E46" s="31" t="s">
        <v>32</v>
      </c>
      <c r="F46" s="31" t="s">
        <v>31</v>
      </c>
      <c r="G46" s="31" t="s">
        <v>32</v>
      </c>
      <c r="H46" s="31" t="s">
        <v>33</v>
      </c>
      <c r="I46" s="31" t="s">
        <v>31</v>
      </c>
      <c r="J46" s="32" t="s">
        <v>88</v>
      </c>
      <c r="K46" s="30">
        <f t="shared" ref="K46:M47" si="14">K47</f>
        <v>2600</v>
      </c>
      <c r="L46" s="30">
        <f t="shared" si="14"/>
        <v>2700</v>
      </c>
      <c r="M46" s="30">
        <f t="shared" si="14"/>
        <v>2800</v>
      </c>
    </row>
    <row r="47" spans="1:13" ht="56.25">
      <c r="A47" s="26">
        <f t="shared" si="1"/>
        <v>34</v>
      </c>
      <c r="B47" s="31" t="s">
        <v>37</v>
      </c>
      <c r="C47" s="31" t="s">
        <v>23</v>
      </c>
      <c r="D47" s="31" t="s">
        <v>87</v>
      </c>
      <c r="E47" s="31" t="s">
        <v>54</v>
      </c>
      <c r="F47" s="31" t="s">
        <v>31</v>
      </c>
      <c r="G47" s="31" t="s">
        <v>35</v>
      </c>
      <c r="H47" s="31" t="s">
        <v>33</v>
      </c>
      <c r="I47" s="31" t="s">
        <v>38</v>
      </c>
      <c r="J47" s="34" t="s">
        <v>89</v>
      </c>
      <c r="K47" s="30">
        <f t="shared" si="14"/>
        <v>2600</v>
      </c>
      <c r="L47" s="30">
        <f t="shared" si="14"/>
        <v>2700</v>
      </c>
      <c r="M47" s="30">
        <f t="shared" si="14"/>
        <v>2800</v>
      </c>
    </row>
    <row r="48" spans="1:13" ht="75">
      <c r="A48" s="26">
        <f t="shared" si="1"/>
        <v>35</v>
      </c>
      <c r="B48" s="31" t="s">
        <v>37</v>
      </c>
      <c r="C48" s="31" t="s">
        <v>23</v>
      </c>
      <c r="D48" s="31" t="s">
        <v>87</v>
      </c>
      <c r="E48" s="31" t="s">
        <v>54</v>
      </c>
      <c r="F48" s="31" t="s">
        <v>40</v>
      </c>
      <c r="G48" s="31" t="s">
        <v>35</v>
      </c>
      <c r="H48" s="31" t="s">
        <v>33</v>
      </c>
      <c r="I48" s="31" t="s">
        <v>38</v>
      </c>
      <c r="J48" s="34" t="s">
        <v>90</v>
      </c>
      <c r="K48" s="30">
        <v>2600</v>
      </c>
      <c r="L48" s="30">
        <v>2700</v>
      </c>
      <c r="M48" s="30">
        <v>2800</v>
      </c>
    </row>
    <row r="49" spans="1:13" ht="56.25">
      <c r="A49" s="26">
        <f t="shared" si="1"/>
        <v>36</v>
      </c>
      <c r="B49" s="31" t="s">
        <v>31</v>
      </c>
      <c r="C49" s="31" t="s">
        <v>23</v>
      </c>
      <c r="D49" s="31" t="s">
        <v>91</v>
      </c>
      <c r="E49" s="31" t="s">
        <v>32</v>
      </c>
      <c r="F49" s="31" t="s">
        <v>31</v>
      </c>
      <c r="G49" s="31" t="s">
        <v>32</v>
      </c>
      <c r="H49" s="31" t="s">
        <v>33</v>
      </c>
      <c r="I49" s="31" t="s">
        <v>31</v>
      </c>
      <c r="J49" s="41" t="s">
        <v>92</v>
      </c>
      <c r="K49" s="30">
        <f>K50</f>
        <v>11800</v>
      </c>
      <c r="L49" s="30">
        <f t="shared" ref="L49:M49" si="15">L50</f>
        <v>11800</v>
      </c>
      <c r="M49" s="30">
        <f t="shared" si="15"/>
        <v>11800</v>
      </c>
    </row>
    <row r="50" spans="1:13" ht="131.25">
      <c r="A50" s="26">
        <f t="shared" si="1"/>
        <v>37</v>
      </c>
      <c r="B50" s="31" t="s">
        <v>31</v>
      </c>
      <c r="C50" s="31" t="s">
        <v>23</v>
      </c>
      <c r="D50" s="31" t="s">
        <v>91</v>
      </c>
      <c r="E50" s="31" t="s">
        <v>75</v>
      </c>
      <c r="F50" s="31" t="s">
        <v>31</v>
      </c>
      <c r="G50" s="31" t="s">
        <v>32</v>
      </c>
      <c r="H50" s="31" t="s">
        <v>33</v>
      </c>
      <c r="I50" s="31" t="s">
        <v>93</v>
      </c>
      <c r="J50" s="34" t="s">
        <v>94</v>
      </c>
      <c r="K50" s="30">
        <f>K51+K53+K55</f>
        <v>11800</v>
      </c>
      <c r="L50" s="30">
        <f t="shared" ref="L50:M50" si="16">L51+L53+L55</f>
        <v>11800</v>
      </c>
      <c r="M50" s="30">
        <f t="shared" si="16"/>
        <v>11800</v>
      </c>
    </row>
    <row r="51" spans="1:13" ht="93.75">
      <c r="A51" s="26">
        <f t="shared" si="1"/>
        <v>38</v>
      </c>
      <c r="B51" s="31" t="s">
        <v>31</v>
      </c>
      <c r="C51" s="31" t="s">
        <v>23</v>
      </c>
      <c r="D51" s="31" t="s">
        <v>91</v>
      </c>
      <c r="E51" s="31" t="s">
        <v>75</v>
      </c>
      <c r="F51" s="31" t="s">
        <v>40</v>
      </c>
      <c r="G51" s="31" t="s">
        <v>32</v>
      </c>
      <c r="H51" s="31" t="s">
        <v>33</v>
      </c>
      <c r="I51" s="31" t="s">
        <v>93</v>
      </c>
      <c r="J51" s="34" t="s">
        <v>95</v>
      </c>
      <c r="K51" s="30">
        <f>K52</f>
        <v>2800</v>
      </c>
      <c r="L51" s="30">
        <f>L52</f>
        <v>2800</v>
      </c>
      <c r="M51" s="30">
        <f>M52</f>
        <v>2800</v>
      </c>
    </row>
    <row r="52" spans="1:13" ht="131.25">
      <c r="A52" s="26">
        <f t="shared" si="1"/>
        <v>39</v>
      </c>
      <c r="B52" s="31" t="s">
        <v>96</v>
      </c>
      <c r="C52" s="31" t="s">
        <v>23</v>
      </c>
      <c r="D52" s="31" t="s">
        <v>91</v>
      </c>
      <c r="E52" s="31" t="s">
        <v>75</v>
      </c>
      <c r="F52" s="31" t="s">
        <v>97</v>
      </c>
      <c r="G52" s="31" t="s">
        <v>75</v>
      </c>
      <c r="H52" s="31" t="s">
        <v>33</v>
      </c>
      <c r="I52" s="31" t="s">
        <v>93</v>
      </c>
      <c r="J52" s="34" t="s">
        <v>98</v>
      </c>
      <c r="K52" s="30">
        <v>2800</v>
      </c>
      <c r="L52" s="30">
        <v>2800</v>
      </c>
      <c r="M52" s="30">
        <v>2800</v>
      </c>
    </row>
    <row r="53" spans="1:13" ht="131.25">
      <c r="A53" s="26">
        <f t="shared" si="1"/>
        <v>40</v>
      </c>
      <c r="B53" s="31" t="s">
        <v>96</v>
      </c>
      <c r="C53" s="31" t="s">
        <v>23</v>
      </c>
      <c r="D53" s="31" t="s">
        <v>91</v>
      </c>
      <c r="E53" s="31" t="s">
        <v>75</v>
      </c>
      <c r="F53" s="31" t="s">
        <v>46</v>
      </c>
      <c r="G53" s="31" t="s">
        <v>32</v>
      </c>
      <c r="H53" s="31" t="s">
        <v>33</v>
      </c>
      <c r="I53" s="31" t="s">
        <v>93</v>
      </c>
      <c r="J53" s="34" t="s">
        <v>99</v>
      </c>
      <c r="K53" s="30">
        <f>K54</f>
        <v>700</v>
      </c>
      <c r="L53" s="30">
        <f t="shared" ref="L53:M53" si="17">L54</f>
        <v>700</v>
      </c>
      <c r="M53" s="30">
        <f t="shared" si="17"/>
        <v>700</v>
      </c>
    </row>
    <row r="54" spans="1:13" ht="112.5">
      <c r="A54" s="26">
        <f t="shared" si="1"/>
        <v>41</v>
      </c>
      <c r="B54" s="31" t="s">
        <v>96</v>
      </c>
      <c r="C54" s="31" t="s">
        <v>23</v>
      </c>
      <c r="D54" s="31" t="s">
        <v>91</v>
      </c>
      <c r="E54" s="31" t="s">
        <v>75</v>
      </c>
      <c r="F54" s="31" t="s">
        <v>100</v>
      </c>
      <c r="G54" s="31" t="s">
        <v>75</v>
      </c>
      <c r="H54" s="31" t="s">
        <v>33</v>
      </c>
      <c r="I54" s="31" t="s">
        <v>93</v>
      </c>
      <c r="J54" s="34" t="s">
        <v>101</v>
      </c>
      <c r="K54" s="30">
        <v>700</v>
      </c>
      <c r="L54" s="30">
        <v>700</v>
      </c>
      <c r="M54" s="30">
        <v>700</v>
      </c>
    </row>
    <row r="55" spans="1:13" ht="56.25">
      <c r="A55" s="26">
        <f t="shared" si="1"/>
        <v>42</v>
      </c>
      <c r="B55" s="31" t="s">
        <v>96</v>
      </c>
      <c r="C55" s="31" t="s">
        <v>23</v>
      </c>
      <c r="D55" s="31" t="s">
        <v>91</v>
      </c>
      <c r="E55" s="31" t="s">
        <v>75</v>
      </c>
      <c r="F55" s="31" t="s">
        <v>102</v>
      </c>
      <c r="G55" s="31" t="s">
        <v>32</v>
      </c>
      <c r="H55" s="31" t="s">
        <v>33</v>
      </c>
      <c r="I55" s="31" t="s">
        <v>93</v>
      </c>
      <c r="J55" s="42" t="s">
        <v>103</v>
      </c>
      <c r="K55" s="30">
        <f>K56</f>
        <v>8300</v>
      </c>
      <c r="L55" s="30">
        <f>L56</f>
        <v>8300</v>
      </c>
      <c r="M55" s="30">
        <f>M56</f>
        <v>8300</v>
      </c>
    </row>
    <row r="56" spans="1:13" ht="56.25">
      <c r="A56" s="26">
        <f t="shared" si="1"/>
        <v>43</v>
      </c>
      <c r="B56" s="31" t="s">
        <v>96</v>
      </c>
      <c r="C56" s="31" t="s">
        <v>23</v>
      </c>
      <c r="D56" s="31" t="s">
        <v>91</v>
      </c>
      <c r="E56" s="31" t="s">
        <v>75</v>
      </c>
      <c r="F56" s="31" t="s">
        <v>104</v>
      </c>
      <c r="G56" s="31" t="s">
        <v>75</v>
      </c>
      <c r="H56" s="31" t="s">
        <v>33</v>
      </c>
      <c r="I56" s="31" t="s">
        <v>93</v>
      </c>
      <c r="J56" s="43" t="s">
        <v>105</v>
      </c>
      <c r="K56" s="30">
        <v>8300</v>
      </c>
      <c r="L56" s="30">
        <v>8300</v>
      </c>
      <c r="M56" s="30">
        <v>8300</v>
      </c>
    </row>
    <row r="57" spans="1:13" ht="37.5">
      <c r="A57" s="26">
        <f t="shared" si="1"/>
        <v>44</v>
      </c>
      <c r="B57" s="31" t="s">
        <v>106</v>
      </c>
      <c r="C57" s="31" t="s">
        <v>23</v>
      </c>
      <c r="D57" s="31" t="s">
        <v>107</v>
      </c>
      <c r="E57" s="31" t="s">
        <v>32</v>
      </c>
      <c r="F57" s="31" t="s">
        <v>31</v>
      </c>
      <c r="G57" s="31" t="s">
        <v>32</v>
      </c>
      <c r="H57" s="31" t="s">
        <v>33</v>
      </c>
      <c r="I57" s="31" t="s">
        <v>31</v>
      </c>
      <c r="J57" s="32" t="s">
        <v>108</v>
      </c>
      <c r="K57" s="30">
        <f>K58</f>
        <v>240</v>
      </c>
      <c r="L57" s="30">
        <f>L58</f>
        <v>240</v>
      </c>
      <c r="M57" s="30">
        <f>M58</f>
        <v>240</v>
      </c>
    </row>
    <row r="58" spans="1:13" ht="18.75">
      <c r="A58" s="26">
        <f t="shared" si="1"/>
        <v>45</v>
      </c>
      <c r="B58" s="31" t="s">
        <v>106</v>
      </c>
      <c r="C58" s="31" t="s">
        <v>23</v>
      </c>
      <c r="D58" s="31" t="s">
        <v>107</v>
      </c>
      <c r="E58" s="31" t="s">
        <v>35</v>
      </c>
      <c r="F58" s="31" t="s">
        <v>31</v>
      </c>
      <c r="G58" s="31" t="s">
        <v>35</v>
      </c>
      <c r="H58" s="31" t="s">
        <v>33</v>
      </c>
      <c r="I58" s="31" t="s">
        <v>93</v>
      </c>
      <c r="J58" s="44" t="s">
        <v>109</v>
      </c>
      <c r="K58" s="30">
        <f>K59+K60</f>
        <v>240</v>
      </c>
      <c r="L58" s="30">
        <f t="shared" ref="L58:M58" si="18">L59+L60</f>
        <v>240</v>
      </c>
      <c r="M58" s="30">
        <f t="shared" si="18"/>
        <v>240</v>
      </c>
    </row>
    <row r="59" spans="1:13" ht="37.5">
      <c r="A59" s="26">
        <f t="shared" si="1"/>
        <v>46</v>
      </c>
      <c r="B59" s="31" t="s">
        <v>106</v>
      </c>
      <c r="C59" s="31" t="s">
        <v>23</v>
      </c>
      <c r="D59" s="31" t="s">
        <v>107</v>
      </c>
      <c r="E59" s="31" t="s">
        <v>35</v>
      </c>
      <c r="F59" s="31" t="s">
        <v>40</v>
      </c>
      <c r="G59" s="31" t="s">
        <v>35</v>
      </c>
      <c r="H59" s="31" t="s">
        <v>33</v>
      </c>
      <c r="I59" s="31" t="s">
        <v>93</v>
      </c>
      <c r="J59" s="32" t="s">
        <v>110</v>
      </c>
      <c r="K59" s="30">
        <v>115</v>
      </c>
      <c r="L59" s="30">
        <v>115</v>
      </c>
      <c r="M59" s="30">
        <v>115</v>
      </c>
    </row>
    <row r="60" spans="1:13" ht="18.75">
      <c r="A60" s="26">
        <f t="shared" si="1"/>
        <v>47</v>
      </c>
      <c r="B60" s="31" t="s">
        <v>106</v>
      </c>
      <c r="C60" s="31" t="s">
        <v>23</v>
      </c>
      <c r="D60" s="31" t="s">
        <v>107</v>
      </c>
      <c r="E60" s="31" t="s">
        <v>35</v>
      </c>
      <c r="F60" s="31" t="s">
        <v>111</v>
      </c>
      <c r="G60" s="31" t="s">
        <v>35</v>
      </c>
      <c r="H60" s="31" t="s">
        <v>33</v>
      </c>
      <c r="I60" s="31" t="s">
        <v>93</v>
      </c>
      <c r="J60" s="32" t="s">
        <v>112</v>
      </c>
      <c r="K60" s="30">
        <v>125</v>
      </c>
      <c r="L60" s="30">
        <v>125</v>
      </c>
      <c r="M60" s="30">
        <v>125</v>
      </c>
    </row>
    <row r="61" spans="1:13" ht="37.5">
      <c r="A61" s="26">
        <f t="shared" si="1"/>
        <v>48</v>
      </c>
      <c r="B61" s="31" t="s">
        <v>31</v>
      </c>
      <c r="C61" s="31" t="s">
        <v>23</v>
      </c>
      <c r="D61" s="31" t="s">
        <v>113</v>
      </c>
      <c r="E61" s="31" t="s">
        <v>32</v>
      </c>
      <c r="F61" s="31" t="s">
        <v>31</v>
      </c>
      <c r="G61" s="31" t="s">
        <v>32</v>
      </c>
      <c r="H61" s="31" t="s">
        <v>33</v>
      </c>
      <c r="I61" s="31" t="s">
        <v>31</v>
      </c>
      <c r="J61" s="32" t="s">
        <v>114</v>
      </c>
      <c r="K61" s="30">
        <f>K62+K66+K70</f>
        <v>30908</v>
      </c>
      <c r="L61" s="30">
        <f>L62+L66+L70</f>
        <v>22990.69</v>
      </c>
      <c r="M61" s="30">
        <f t="shared" ref="M61" si="19">M62+M66</f>
        <v>24142.23</v>
      </c>
    </row>
    <row r="62" spans="1:13" ht="18.75">
      <c r="A62" s="26">
        <f t="shared" si="1"/>
        <v>49</v>
      </c>
      <c r="B62" s="31" t="s">
        <v>115</v>
      </c>
      <c r="C62" s="31" t="s">
        <v>23</v>
      </c>
      <c r="D62" s="31" t="s">
        <v>113</v>
      </c>
      <c r="E62" s="31" t="s">
        <v>35</v>
      </c>
      <c r="F62" s="31" t="s">
        <v>31</v>
      </c>
      <c r="G62" s="31" t="s">
        <v>32</v>
      </c>
      <c r="H62" s="31" t="s">
        <v>33</v>
      </c>
      <c r="I62" s="31" t="s">
        <v>116</v>
      </c>
      <c r="J62" s="42" t="s">
        <v>117</v>
      </c>
      <c r="K62" s="30">
        <f t="shared" ref="K62:M62" si="20">K63</f>
        <v>29870.6</v>
      </c>
      <c r="L62" s="30">
        <f t="shared" si="20"/>
        <v>22830.69</v>
      </c>
      <c r="M62" s="30">
        <f t="shared" si="20"/>
        <v>23972.23</v>
      </c>
    </row>
    <row r="63" spans="1:13" ht="18.75">
      <c r="A63" s="26">
        <f t="shared" si="1"/>
        <v>50</v>
      </c>
      <c r="B63" s="31" t="s">
        <v>115</v>
      </c>
      <c r="C63" s="45" t="s">
        <v>23</v>
      </c>
      <c r="D63" s="45" t="s">
        <v>113</v>
      </c>
      <c r="E63" s="45" t="s">
        <v>35</v>
      </c>
      <c r="F63" s="45" t="s">
        <v>118</v>
      </c>
      <c r="G63" s="45" t="s">
        <v>32</v>
      </c>
      <c r="H63" s="45" t="s">
        <v>33</v>
      </c>
      <c r="I63" s="45" t="s">
        <v>116</v>
      </c>
      <c r="J63" s="44" t="s">
        <v>119</v>
      </c>
      <c r="K63" s="30">
        <f>K64+K65</f>
        <v>29870.6</v>
      </c>
      <c r="L63" s="30">
        <f t="shared" ref="L63:M63" si="21">L64+L65</f>
        <v>22830.69</v>
      </c>
      <c r="M63" s="30">
        <f t="shared" si="21"/>
        <v>23972.23</v>
      </c>
    </row>
    <row r="64" spans="1:13" ht="56.25">
      <c r="A64" s="26">
        <f t="shared" si="1"/>
        <v>51</v>
      </c>
      <c r="B64" s="31" t="s">
        <v>115</v>
      </c>
      <c r="C64" s="45" t="s">
        <v>23</v>
      </c>
      <c r="D64" s="45" t="s">
        <v>113</v>
      </c>
      <c r="E64" s="45" t="s">
        <v>35</v>
      </c>
      <c r="F64" s="45" t="s">
        <v>120</v>
      </c>
      <c r="G64" s="45" t="s">
        <v>75</v>
      </c>
      <c r="H64" s="45" t="s">
        <v>33</v>
      </c>
      <c r="I64" s="45" t="s">
        <v>116</v>
      </c>
      <c r="J64" s="42" t="s">
        <v>121</v>
      </c>
      <c r="K64" s="30">
        <v>22928.799999999999</v>
      </c>
      <c r="L64" s="30">
        <v>22830.69</v>
      </c>
      <c r="M64" s="30">
        <v>23972.23</v>
      </c>
    </row>
    <row r="65" spans="1:13" ht="56.25">
      <c r="A65" s="26">
        <f t="shared" si="1"/>
        <v>52</v>
      </c>
      <c r="B65" s="31" t="s">
        <v>96</v>
      </c>
      <c r="C65" s="45" t="s">
        <v>23</v>
      </c>
      <c r="D65" s="45" t="s">
        <v>113</v>
      </c>
      <c r="E65" s="45" t="s">
        <v>35</v>
      </c>
      <c r="F65" s="45" t="s">
        <v>120</v>
      </c>
      <c r="G65" s="45" t="s">
        <v>75</v>
      </c>
      <c r="H65" s="45" t="s">
        <v>33</v>
      </c>
      <c r="I65" s="45" t="s">
        <v>116</v>
      </c>
      <c r="J65" s="42" t="s">
        <v>121</v>
      </c>
      <c r="K65" s="30">
        <v>6941.8</v>
      </c>
      <c r="L65" s="30">
        <v>0</v>
      </c>
      <c r="M65" s="30">
        <v>0</v>
      </c>
    </row>
    <row r="66" spans="1:13" ht="18.75">
      <c r="A66" s="26">
        <f t="shared" si="1"/>
        <v>53</v>
      </c>
      <c r="B66" s="36" t="s">
        <v>31</v>
      </c>
      <c r="C66" s="36" t="s">
        <v>23</v>
      </c>
      <c r="D66" s="36" t="s">
        <v>113</v>
      </c>
      <c r="E66" s="36" t="s">
        <v>42</v>
      </c>
      <c r="F66" s="36" t="s">
        <v>31</v>
      </c>
      <c r="G66" s="36" t="s">
        <v>32</v>
      </c>
      <c r="H66" s="45" t="s">
        <v>33</v>
      </c>
      <c r="I66" s="36" t="s">
        <v>116</v>
      </c>
      <c r="J66" s="46" t="s">
        <v>122</v>
      </c>
      <c r="K66" s="30">
        <f>K67</f>
        <v>412</v>
      </c>
      <c r="L66" s="30">
        <f t="shared" ref="L66:M67" si="22">L67</f>
        <v>160</v>
      </c>
      <c r="M66" s="30">
        <f t="shared" si="22"/>
        <v>170</v>
      </c>
    </row>
    <row r="67" spans="1:13" ht="56.25">
      <c r="A67" s="26">
        <f t="shared" si="1"/>
        <v>54</v>
      </c>
      <c r="B67" s="36" t="s">
        <v>96</v>
      </c>
      <c r="C67" s="36" t="s">
        <v>23</v>
      </c>
      <c r="D67" s="36" t="s">
        <v>113</v>
      </c>
      <c r="E67" s="36" t="s">
        <v>42</v>
      </c>
      <c r="F67" s="36" t="s">
        <v>123</v>
      </c>
      <c r="G67" s="36" t="s">
        <v>32</v>
      </c>
      <c r="H67" s="45" t="s">
        <v>33</v>
      </c>
      <c r="I67" s="36" t="s">
        <v>116</v>
      </c>
      <c r="J67" s="47" t="s">
        <v>124</v>
      </c>
      <c r="K67" s="30">
        <f>K68+K69</f>
        <v>412</v>
      </c>
      <c r="L67" s="30">
        <f t="shared" si="22"/>
        <v>160</v>
      </c>
      <c r="M67" s="30">
        <f t="shared" si="22"/>
        <v>170</v>
      </c>
    </row>
    <row r="68" spans="1:13" ht="56.25">
      <c r="A68" s="26">
        <f t="shared" si="1"/>
        <v>55</v>
      </c>
      <c r="B68" s="36" t="s">
        <v>96</v>
      </c>
      <c r="C68" s="36" t="s">
        <v>23</v>
      </c>
      <c r="D68" s="36" t="s">
        <v>113</v>
      </c>
      <c r="E68" s="36" t="s">
        <v>42</v>
      </c>
      <c r="F68" s="36" t="s">
        <v>125</v>
      </c>
      <c r="G68" s="36" t="s">
        <v>75</v>
      </c>
      <c r="H68" s="45" t="s">
        <v>33</v>
      </c>
      <c r="I68" s="36" t="s">
        <v>116</v>
      </c>
      <c r="J68" s="34" t="s">
        <v>126</v>
      </c>
      <c r="K68" s="30">
        <v>162</v>
      </c>
      <c r="L68" s="30">
        <v>160</v>
      </c>
      <c r="M68" s="30">
        <v>170</v>
      </c>
    </row>
    <row r="69" spans="1:13" ht="56.25">
      <c r="A69" s="26">
        <f t="shared" si="1"/>
        <v>56</v>
      </c>
      <c r="B69" s="36" t="s">
        <v>115</v>
      </c>
      <c r="C69" s="36" t="s">
        <v>23</v>
      </c>
      <c r="D69" s="36" t="s">
        <v>113</v>
      </c>
      <c r="E69" s="36" t="s">
        <v>42</v>
      </c>
      <c r="F69" s="36" t="s">
        <v>125</v>
      </c>
      <c r="G69" s="36" t="s">
        <v>75</v>
      </c>
      <c r="H69" s="45" t="s">
        <v>33</v>
      </c>
      <c r="I69" s="36" t="s">
        <v>116</v>
      </c>
      <c r="J69" s="34" t="s">
        <v>126</v>
      </c>
      <c r="K69" s="30">
        <v>250</v>
      </c>
      <c r="L69" s="30">
        <v>0</v>
      </c>
      <c r="M69" s="30">
        <v>0</v>
      </c>
    </row>
    <row r="70" spans="1:13" ht="18.75">
      <c r="A70" s="26">
        <f t="shared" si="1"/>
        <v>57</v>
      </c>
      <c r="B70" s="36" t="s">
        <v>127</v>
      </c>
      <c r="C70" s="36" t="s">
        <v>23</v>
      </c>
      <c r="D70" s="36" t="s">
        <v>113</v>
      </c>
      <c r="E70" s="36" t="s">
        <v>42</v>
      </c>
      <c r="F70" s="36" t="s">
        <v>118</v>
      </c>
      <c r="G70" s="36" t="s">
        <v>32</v>
      </c>
      <c r="H70" s="45" t="s">
        <v>33</v>
      </c>
      <c r="I70" s="36" t="s">
        <v>116</v>
      </c>
      <c r="J70" s="48" t="s">
        <v>128</v>
      </c>
      <c r="K70" s="30">
        <f>K71+K72</f>
        <v>625.4</v>
      </c>
      <c r="L70" s="30">
        <f t="shared" ref="L70:M70" si="23">L71</f>
        <v>0</v>
      </c>
      <c r="M70" s="30">
        <f t="shared" si="23"/>
        <v>0</v>
      </c>
    </row>
    <row r="71" spans="1:13" ht="37.5">
      <c r="A71" s="26">
        <f t="shared" si="1"/>
        <v>58</v>
      </c>
      <c r="B71" s="36" t="s">
        <v>127</v>
      </c>
      <c r="C71" s="36" t="s">
        <v>23</v>
      </c>
      <c r="D71" s="36" t="s">
        <v>113</v>
      </c>
      <c r="E71" s="36" t="s">
        <v>42</v>
      </c>
      <c r="F71" s="36" t="s">
        <v>120</v>
      </c>
      <c r="G71" s="36" t="s">
        <v>75</v>
      </c>
      <c r="H71" s="45" t="s">
        <v>33</v>
      </c>
      <c r="I71" s="36" t="s">
        <v>116</v>
      </c>
      <c r="J71" s="49" t="s">
        <v>129</v>
      </c>
      <c r="K71" s="30">
        <v>374.4</v>
      </c>
      <c r="L71" s="30">
        <v>0</v>
      </c>
      <c r="M71" s="30">
        <v>0</v>
      </c>
    </row>
    <row r="72" spans="1:13" ht="37.5">
      <c r="A72" s="26">
        <f t="shared" si="1"/>
        <v>59</v>
      </c>
      <c r="B72" s="36" t="s">
        <v>115</v>
      </c>
      <c r="C72" s="36" t="s">
        <v>23</v>
      </c>
      <c r="D72" s="36" t="s">
        <v>113</v>
      </c>
      <c r="E72" s="36" t="s">
        <v>42</v>
      </c>
      <c r="F72" s="36" t="s">
        <v>120</v>
      </c>
      <c r="G72" s="36" t="s">
        <v>75</v>
      </c>
      <c r="H72" s="45" t="s">
        <v>33</v>
      </c>
      <c r="I72" s="36" t="s">
        <v>116</v>
      </c>
      <c r="J72" s="50" t="s">
        <v>129</v>
      </c>
      <c r="K72" s="30">
        <v>251</v>
      </c>
      <c r="L72" s="30">
        <v>0</v>
      </c>
      <c r="M72" s="30">
        <v>0</v>
      </c>
    </row>
    <row r="73" spans="1:13" ht="37.5">
      <c r="A73" s="26">
        <f t="shared" si="1"/>
        <v>60</v>
      </c>
      <c r="B73" s="31" t="s">
        <v>31</v>
      </c>
      <c r="C73" s="31" t="s">
        <v>23</v>
      </c>
      <c r="D73" s="31" t="s">
        <v>130</v>
      </c>
      <c r="E73" s="31" t="s">
        <v>32</v>
      </c>
      <c r="F73" s="31" t="s">
        <v>31</v>
      </c>
      <c r="G73" s="31" t="s">
        <v>32</v>
      </c>
      <c r="H73" s="31" t="s">
        <v>33</v>
      </c>
      <c r="I73" s="31" t="s">
        <v>31</v>
      </c>
      <c r="J73" s="32" t="s">
        <v>131</v>
      </c>
      <c r="K73" s="30">
        <f>K74+K76+K79+K81</f>
        <v>7071.7</v>
      </c>
      <c r="L73" s="30">
        <f t="shared" ref="L73:M73" si="24">L76+L79+L81</f>
        <v>265</v>
      </c>
      <c r="M73" s="30">
        <f t="shared" si="24"/>
        <v>265</v>
      </c>
    </row>
    <row r="74" spans="1:13" ht="75">
      <c r="A74" s="26">
        <f t="shared" si="1"/>
        <v>61</v>
      </c>
      <c r="B74" s="31" t="s">
        <v>31</v>
      </c>
      <c r="C74" s="31" t="s">
        <v>23</v>
      </c>
      <c r="D74" s="31" t="s">
        <v>130</v>
      </c>
      <c r="E74" s="31" t="s">
        <v>42</v>
      </c>
      <c r="F74" s="31" t="s">
        <v>132</v>
      </c>
      <c r="G74" s="31" t="s">
        <v>32</v>
      </c>
      <c r="H74" s="31" t="s">
        <v>33</v>
      </c>
      <c r="I74" s="31" t="s">
        <v>133</v>
      </c>
      <c r="J74" s="51" t="s">
        <v>134</v>
      </c>
      <c r="K74" s="30">
        <f>K75</f>
        <v>6266.7</v>
      </c>
      <c r="L74" s="30">
        <f t="shared" ref="L74:M74" si="25">L75</f>
        <v>0</v>
      </c>
      <c r="M74" s="30">
        <f t="shared" si="25"/>
        <v>0</v>
      </c>
    </row>
    <row r="75" spans="1:13" ht="150">
      <c r="A75" s="26">
        <f t="shared" si="1"/>
        <v>62</v>
      </c>
      <c r="B75" s="31" t="s">
        <v>96</v>
      </c>
      <c r="C75" s="31" t="s">
        <v>23</v>
      </c>
      <c r="D75" s="31" t="s">
        <v>130</v>
      </c>
      <c r="E75" s="31" t="s">
        <v>42</v>
      </c>
      <c r="F75" s="31" t="s">
        <v>135</v>
      </c>
      <c r="G75" s="31" t="s">
        <v>75</v>
      </c>
      <c r="H75" s="31" t="s">
        <v>33</v>
      </c>
      <c r="I75" s="31" t="s">
        <v>133</v>
      </c>
      <c r="J75" s="52" t="s">
        <v>136</v>
      </c>
      <c r="K75" s="30">
        <v>6266.7</v>
      </c>
      <c r="L75" s="30">
        <v>0</v>
      </c>
      <c r="M75" s="30">
        <v>0</v>
      </c>
    </row>
    <row r="76" spans="1:13" ht="56.25">
      <c r="A76" s="26">
        <f t="shared" si="1"/>
        <v>63</v>
      </c>
      <c r="B76" s="31" t="s">
        <v>31</v>
      </c>
      <c r="C76" s="31" t="s">
        <v>23</v>
      </c>
      <c r="D76" s="31" t="s">
        <v>130</v>
      </c>
      <c r="E76" s="31" t="s">
        <v>137</v>
      </c>
      <c r="F76" s="31" t="s">
        <v>31</v>
      </c>
      <c r="G76" s="31" t="s">
        <v>32</v>
      </c>
      <c r="H76" s="31" t="s">
        <v>33</v>
      </c>
      <c r="I76" s="31" t="s">
        <v>138</v>
      </c>
      <c r="J76" s="32" t="s">
        <v>139</v>
      </c>
      <c r="K76" s="30">
        <f t="shared" ref="K76:M77" si="26">K77</f>
        <v>250</v>
      </c>
      <c r="L76" s="30">
        <f t="shared" si="26"/>
        <v>250</v>
      </c>
      <c r="M76" s="30">
        <f t="shared" si="26"/>
        <v>250</v>
      </c>
    </row>
    <row r="77" spans="1:13" ht="56.25">
      <c r="A77" s="26">
        <f t="shared" si="1"/>
        <v>64</v>
      </c>
      <c r="B77" s="31" t="s">
        <v>96</v>
      </c>
      <c r="C77" s="31" t="s">
        <v>23</v>
      </c>
      <c r="D77" s="31" t="s">
        <v>130</v>
      </c>
      <c r="E77" s="31" t="s">
        <v>137</v>
      </c>
      <c r="F77" s="31" t="s">
        <v>40</v>
      </c>
      <c r="G77" s="31" t="s">
        <v>32</v>
      </c>
      <c r="H77" s="31" t="s">
        <v>33</v>
      </c>
      <c r="I77" s="31" t="s">
        <v>138</v>
      </c>
      <c r="J77" s="41" t="s">
        <v>140</v>
      </c>
      <c r="K77" s="30">
        <f>K78</f>
        <v>250</v>
      </c>
      <c r="L77" s="30">
        <f t="shared" si="26"/>
        <v>250</v>
      </c>
      <c r="M77" s="30">
        <f t="shared" si="26"/>
        <v>250</v>
      </c>
    </row>
    <row r="78" spans="1:13" ht="93.75">
      <c r="A78" s="26">
        <f t="shared" si="1"/>
        <v>65</v>
      </c>
      <c r="B78" s="31" t="s">
        <v>96</v>
      </c>
      <c r="C78" s="31" t="s">
        <v>23</v>
      </c>
      <c r="D78" s="31" t="s">
        <v>130</v>
      </c>
      <c r="E78" s="31" t="s">
        <v>137</v>
      </c>
      <c r="F78" s="31" t="s">
        <v>97</v>
      </c>
      <c r="G78" s="31" t="s">
        <v>75</v>
      </c>
      <c r="H78" s="31" t="s">
        <v>33</v>
      </c>
      <c r="I78" s="31" t="s">
        <v>138</v>
      </c>
      <c r="J78" s="53" t="s">
        <v>141</v>
      </c>
      <c r="K78" s="30">
        <v>250</v>
      </c>
      <c r="L78" s="30">
        <v>250</v>
      </c>
      <c r="M78" s="30">
        <v>250</v>
      </c>
    </row>
    <row r="79" spans="1:13" ht="75">
      <c r="A79" s="26">
        <f t="shared" si="1"/>
        <v>66</v>
      </c>
      <c r="B79" s="31" t="s">
        <v>96</v>
      </c>
      <c r="C79" s="31" t="s">
        <v>23</v>
      </c>
      <c r="D79" s="31" t="s">
        <v>130</v>
      </c>
      <c r="E79" s="31" t="s">
        <v>137</v>
      </c>
      <c r="F79" s="31" t="s">
        <v>46</v>
      </c>
      <c r="G79" s="31" t="s">
        <v>32</v>
      </c>
      <c r="H79" s="31" t="s">
        <v>33</v>
      </c>
      <c r="I79" s="31" t="s">
        <v>138</v>
      </c>
      <c r="J79" s="34" t="s">
        <v>142</v>
      </c>
      <c r="K79" s="30">
        <f>K80</f>
        <v>15</v>
      </c>
      <c r="L79" s="30">
        <f t="shared" ref="L79:M79" si="27">L80</f>
        <v>15</v>
      </c>
      <c r="M79" s="30">
        <f t="shared" si="27"/>
        <v>15</v>
      </c>
    </row>
    <row r="80" spans="1:13" ht="93.75">
      <c r="A80" s="26">
        <f t="shared" ref="A80:A143" si="28">A79+1</f>
        <v>67</v>
      </c>
      <c r="B80" s="31" t="s">
        <v>96</v>
      </c>
      <c r="C80" s="31" t="s">
        <v>23</v>
      </c>
      <c r="D80" s="31" t="s">
        <v>130</v>
      </c>
      <c r="E80" s="31" t="s">
        <v>137</v>
      </c>
      <c r="F80" s="31" t="s">
        <v>100</v>
      </c>
      <c r="G80" s="31" t="s">
        <v>75</v>
      </c>
      <c r="H80" s="31" t="s">
        <v>33</v>
      </c>
      <c r="I80" s="31" t="s">
        <v>138</v>
      </c>
      <c r="J80" s="34" t="s">
        <v>143</v>
      </c>
      <c r="K80" s="30">
        <v>15</v>
      </c>
      <c r="L80" s="30">
        <v>15</v>
      </c>
      <c r="M80" s="30">
        <v>15</v>
      </c>
    </row>
    <row r="81" spans="1:13" ht="75">
      <c r="A81" s="26">
        <f t="shared" si="28"/>
        <v>68</v>
      </c>
      <c r="B81" s="31" t="s">
        <v>96</v>
      </c>
      <c r="C81" s="31" t="s">
        <v>23</v>
      </c>
      <c r="D81" s="31" t="s">
        <v>130</v>
      </c>
      <c r="E81" s="31" t="s">
        <v>113</v>
      </c>
      <c r="F81" s="31" t="s">
        <v>132</v>
      </c>
      <c r="G81" s="31" t="s">
        <v>75</v>
      </c>
      <c r="H81" s="31" t="s">
        <v>33</v>
      </c>
      <c r="I81" s="31" t="s">
        <v>133</v>
      </c>
      <c r="J81" s="54" t="s">
        <v>144</v>
      </c>
      <c r="K81" s="30">
        <v>540</v>
      </c>
      <c r="L81" s="30">
        <v>0</v>
      </c>
      <c r="M81" s="30">
        <v>0</v>
      </c>
    </row>
    <row r="82" spans="1:13" ht="18.75">
      <c r="A82" s="26">
        <f t="shared" si="28"/>
        <v>69</v>
      </c>
      <c r="B82" s="31" t="s">
        <v>31</v>
      </c>
      <c r="C82" s="31" t="s">
        <v>23</v>
      </c>
      <c r="D82" s="31" t="s">
        <v>145</v>
      </c>
      <c r="E82" s="31" t="s">
        <v>32</v>
      </c>
      <c r="F82" s="31" t="s">
        <v>31</v>
      </c>
      <c r="G82" s="31" t="s">
        <v>32</v>
      </c>
      <c r="H82" s="31" t="s">
        <v>33</v>
      </c>
      <c r="I82" s="31" t="s">
        <v>31</v>
      </c>
      <c r="J82" s="32" t="s">
        <v>146</v>
      </c>
      <c r="K82" s="30">
        <f>K83</f>
        <v>5517.7</v>
      </c>
      <c r="L82" s="30">
        <f t="shared" ref="L82:M82" si="29">L83</f>
        <v>2600</v>
      </c>
      <c r="M82" s="30">
        <f t="shared" si="29"/>
        <v>2700</v>
      </c>
    </row>
    <row r="83" spans="1:13" ht="56.25">
      <c r="A83" s="26">
        <f t="shared" si="28"/>
        <v>70</v>
      </c>
      <c r="B83" s="31" t="s">
        <v>31</v>
      </c>
      <c r="C83" s="31" t="s">
        <v>23</v>
      </c>
      <c r="D83" s="31" t="s">
        <v>145</v>
      </c>
      <c r="E83" s="31" t="s">
        <v>35</v>
      </c>
      <c r="F83" s="31" t="s">
        <v>31</v>
      </c>
      <c r="G83" s="31" t="s">
        <v>35</v>
      </c>
      <c r="H83" s="31" t="s">
        <v>33</v>
      </c>
      <c r="I83" s="31" t="s">
        <v>147</v>
      </c>
      <c r="J83" s="41" t="s">
        <v>148</v>
      </c>
      <c r="K83" s="30">
        <f>K84+K85+K86+K87+K88</f>
        <v>5517.7</v>
      </c>
      <c r="L83" s="30">
        <f t="shared" ref="L83:M83" si="30">L84+L85+L86+L88</f>
        <v>2600</v>
      </c>
      <c r="M83" s="30">
        <f t="shared" si="30"/>
        <v>2700</v>
      </c>
    </row>
    <row r="84" spans="1:13" ht="150">
      <c r="A84" s="26">
        <f t="shared" si="28"/>
        <v>71</v>
      </c>
      <c r="B84" s="31" t="s">
        <v>149</v>
      </c>
      <c r="C84" s="31" t="s">
        <v>23</v>
      </c>
      <c r="D84" s="31" t="s">
        <v>145</v>
      </c>
      <c r="E84" s="31" t="s">
        <v>91</v>
      </c>
      <c r="F84" s="31" t="s">
        <v>132</v>
      </c>
      <c r="G84" s="31" t="s">
        <v>35</v>
      </c>
      <c r="H84" s="31" t="s">
        <v>33</v>
      </c>
      <c r="I84" s="31" t="s">
        <v>147</v>
      </c>
      <c r="J84" s="41" t="s">
        <v>150</v>
      </c>
      <c r="K84" s="30">
        <v>5000</v>
      </c>
      <c r="L84" s="30">
        <v>2080</v>
      </c>
      <c r="M84" s="30">
        <v>2160</v>
      </c>
    </row>
    <row r="85" spans="1:13" ht="131.25">
      <c r="A85" s="26">
        <f t="shared" si="28"/>
        <v>72</v>
      </c>
      <c r="B85" s="31" t="s">
        <v>96</v>
      </c>
      <c r="C85" s="31" t="s">
        <v>23</v>
      </c>
      <c r="D85" s="31" t="s">
        <v>145</v>
      </c>
      <c r="E85" s="31" t="s">
        <v>35</v>
      </c>
      <c r="F85" s="31" t="s">
        <v>135</v>
      </c>
      <c r="G85" s="31" t="s">
        <v>35</v>
      </c>
      <c r="H85" s="31" t="s">
        <v>33</v>
      </c>
      <c r="I85" s="31" t="s">
        <v>147</v>
      </c>
      <c r="J85" s="55" t="s">
        <v>151</v>
      </c>
      <c r="K85" s="30">
        <v>300</v>
      </c>
      <c r="L85" s="30">
        <v>310</v>
      </c>
      <c r="M85" s="30">
        <v>320</v>
      </c>
    </row>
    <row r="86" spans="1:13" ht="93.75">
      <c r="A86" s="26">
        <f t="shared" si="28"/>
        <v>73</v>
      </c>
      <c r="B86" s="31" t="s">
        <v>115</v>
      </c>
      <c r="C86" s="31" t="s">
        <v>23</v>
      </c>
      <c r="D86" s="31" t="s">
        <v>145</v>
      </c>
      <c r="E86" s="31" t="s">
        <v>152</v>
      </c>
      <c r="F86" s="31" t="s">
        <v>153</v>
      </c>
      <c r="G86" s="31" t="s">
        <v>35</v>
      </c>
      <c r="H86" s="31" t="s">
        <v>33</v>
      </c>
      <c r="I86" s="31" t="s">
        <v>147</v>
      </c>
      <c r="J86" s="53" t="s">
        <v>154</v>
      </c>
      <c r="K86" s="30">
        <v>150</v>
      </c>
      <c r="L86" s="30">
        <v>160</v>
      </c>
      <c r="M86" s="30">
        <v>170</v>
      </c>
    </row>
    <row r="87" spans="1:13" ht="75">
      <c r="A87" s="26">
        <f t="shared" si="28"/>
        <v>74</v>
      </c>
      <c r="B87" s="31" t="s">
        <v>115</v>
      </c>
      <c r="C87" s="31" t="s">
        <v>23</v>
      </c>
      <c r="D87" s="31" t="s">
        <v>145</v>
      </c>
      <c r="E87" s="31" t="s">
        <v>152</v>
      </c>
      <c r="F87" s="31" t="s">
        <v>149</v>
      </c>
      <c r="G87" s="31" t="s">
        <v>75</v>
      </c>
      <c r="H87" s="31" t="s">
        <v>33</v>
      </c>
      <c r="I87" s="31" t="s">
        <v>147</v>
      </c>
      <c r="J87" s="53" t="s">
        <v>155</v>
      </c>
      <c r="K87" s="30">
        <v>17.7</v>
      </c>
      <c r="L87" s="30">
        <v>0</v>
      </c>
      <c r="M87" s="30">
        <v>0</v>
      </c>
    </row>
    <row r="88" spans="1:13" ht="93.75">
      <c r="A88" s="26">
        <f t="shared" si="28"/>
        <v>75</v>
      </c>
      <c r="B88" s="31" t="s">
        <v>156</v>
      </c>
      <c r="C88" s="31" t="s">
        <v>23</v>
      </c>
      <c r="D88" s="31" t="s">
        <v>145</v>
      </c>
      <c r="E88" s="31" t="s">
        <v>152</v>
      </c>
      <c r="F88" s="31" t="s">
        <v>153</v>
      </c>
      <c r="G88" s="31" t="s">
        <v>35</v>
      </c>
      <c r="H88" s="31" t="s">
        <v>33</v>
      </c>
      <c r="I88" s="31" t="s">
        <v>147</v>
      </c>
      <c r="J88" s="56" t="s">
        <v>154</v>
      </c>
      <c r="K88" s="30">
        <v>50</v>
      </c>
      <c r="L88" s="30">
        <v>50</v>
      </c>
      <c r="M88" s="30">
        <v>50</v>
      </c>
    </row>
    <row r="89" spans="1:13" ht="18.75">
      <c r="A89" s="26">
        <f t="shared" si="28"/>
        <v>76</v>
      </c>
      <c r="B89" s="31" t="s">
        <v>31</v>
      </c>
      <c r="C89" s="31" t="s">
        <v>23</v>
      </c>
      <c r="D89" s="31" t="s">
        <v>157</v>
      </c>
      <c r="E89" s="31" t="s">
        <v>32</v>
      </c>
      <c r="F89" s="31" t="s">
        <v>31</v>
      </c>
      <c r="G89" s="31" t="s">
        <v>32</v>
      </c>
      <c r="H89" s="31" t="s">
        <v>33</v>
      </c>
      <c r="I89" s="31" t="s">
        <v>31</v>
      </c>
      <c r="J89" s="41" t="s">
        <v>158</v>
      </c>
      <c r="K89" s="30">
        <f>K90</f>
        <v>0</v>
      </c>
      <c r="L89" s="30">
        <f t="shared" ref="L89:M90" si="31">L90</f>
        <v>0</v>
      </c>
      <c r="M89" s="30">
        <f t="shared" si="31"/>
        <v>0</v>
      </c>
    </row>
    <row r="90" spans="1:13" ht="37.5">
      <c r="A90" s="26">
        <f t="shared" si="28"/>
        <v>77</v>
      </c>
      <c r="B90" s="31" t="s">
        <v>31</v>
      </c>
      <c r="C90" s="31" t="s">
        <v>23</v>
      </c>
      <c r="D90" s="31" t="s">
        <v>157</v>
      </c>
      <c r="E90" s="31" t="s">
        <v>159</v>
      </c>
      <c r="F90" s="31" t="s">
        <v>48</v>
      </c>
      <c r="G90" s="31" t="s">
        <v>75</v>
      </c>
      <c r="H90" s="31" t="s">
        <v>33</v>
      </c>
      <c r="I90" s="31" t="s">
        <v>160</v>
      </c>
      <c r="J90" s="41" t="s">
        <v>161</v>
      </c>
      <c r="K90" s="30">
        <f>K91</f>
        <v>0</v>
      </c>
      <c r="L90" s="30">
        <f t="shared" si="31"/>
        <v>0</v>
      </c>
      <c r="M90" s="30">
        <f t="shared" si="31"/>
        <v>0</v>
      </c>
    </row>
    <row r="91" spans="1:13" ht="56.25">
      <c r="A91" s="26">
        <f t="shared" si="28"/>
        <v>78</v>
      </c>
      <c r="B91" s="31" t="s">
        <v>115</v>
      </c>
      <c r="C91" s="31" t="s">
        <v>23</v>
      </c>
      <c r="D91" s="31" t="s">
        <v>157</v>
      </c>
      <c r="E91" s="31" t="s">
        <v>159</v>
      </c>
      <c r="F91" s="31" t="s">
        <v>48</v>
      </c>
      <c r="G91" s="31" t="s">
        <v>75</v>
      </c>
      <c r="H91" s="31" t="s">
        <v>162</v>
      </c>
      <c r="I91" s="31" t="s">
        <v>160</v>
      </c>
      <c r="J91" s="41" t="s">
        <v>163</v>
      </c>
      <c r="K91" s="30">
        <v>0</v>
      </c>
      <c r="L91" s="30">
        <v>0</v>
      </c>
      <c r="M91" s="30">
        <v>0</v>
      </c>
    </row>
    <row r="92" spans="1:13" ht="18.75">
      <c r="A92" s="26">
        <f t="shared" si="28"/>
        <v>79</v>
      </c>
      <c r="B92" s="57" t="s">
        <v>31</v>
      </c>
      <c r="C92" s="57" t="s">
        <v>24</v>
      </c>
      <c r="D92" s="57" t="s">
        <v>32</v>
      </c>
      <c r="E92" s="57" t="s">
        <v>32</v>
      </c>
      <c r="F92" s="57" t="s">
        <v>31</v>
      </c>
      <c r="G92" s="57" t="s">
        <v>32</v>
      </c>
      <c r="H92" s="57" t="s">
        <v>33</v>
      </c>
      <c r="I92" s="57" t="s">
        <v>31</v>
      </c>
      <c r="J92" s="58" t="s">
        <v>164</v>
      </c>
      <c r="K92" s="59">
        <f>K93+K187+K197+K184</f>
        <v>1337522.3999999999</v>
      </c>
      <c r="L92" s="60">
        <f>L93+L187+L197+L184</f>
        <v>1063145.2000000002</v>
      </c>
      <c r="M92" s="60">
        <f>M93+M187+M197+M184</f>
        <v>1048477.2000000001</v>
      </c>
    </row>
    <row r="93" spans="1:13" ht="47.25">
      <c r="A93" s="26">
        <f t="shared" si="28"/>
        <v>80</v>
      </c>
      <c r="B93" s="61" t="s">
        <v>31</v>
      </c>
      <c r="C93" s="61" t="s">
        <v>24</v>
      </c>
      <c r="D93" s="61" t="s">
        <v>42</v>
      </c>
      <c r="E93" s="61" t="s">
        <v>32</v>
      </c>
      <c r="F93" s="61" t="s">
        <v>31</v>
      </c>
      <c r="G93" s="61" t="s">
        <v>32</v>
      </c>
      <c r="H93" s="61" t="s">
        <v>33</v>
      </c>
      <c r="I93" s="61" t="s">
        <v>31</v>
      </c>
      <c r="J93" s="62" t="s">
        <v>165</v>
      </c>
      <c r="K93" s="59">
        <f>K94+K102+K129+K158</f>
        <v>1325765.5</v>
      </c>
      <c r="L93" s="59">
        <f>L94+L102+L129+L158</f>
        <v>1063145.2000000002</v>
      </c>
      <c r="M93" s="59">
        <f>M94+M102+M129+M158</f>
        <v>1048477.2000000001</v>
      </c>
    </row>
    <row r="94" spans="1:13" ht="47.25">
      <c r="A94" s="26">
        <f t="shared" si="28"/>
        <v>81</v>
      </c>
      <c r="B94" s="61" t="s">
        <v>127</v>
      </c>
      <c r="C94" s="61" t="s">
        <v>24</v>
      </c>
      <c r="D94" s="61" t="s">
        <v>42</v>
      </c>
      <c r="E94" s="61" t="s">
        <v>152</v>
      </c>
      <c r="F94" s="61" t="s">
        <v>31</v>
      </c>
      <c r="G94" s="61" t="s">
        <v>32</v>
      </c>
      <c r="H94" s="61" t="s">
        <v>33</v>
      </c>
      <c r="I94" s="61" t="s">
        <v>160</v>
      </c>
      <c r="J94" s="62" t="s">
        <v>166</v>
      </c>
      <c r="K94" s="59">
        <f>K95+K97+K99</f>
        <v>605640.9</v>
      </c>
      <c r="L94" s="59">
        <f>L95+L97+L99</f>
        <v>456591.7</v>
      </c>
      <c r="M94" s="59">
        <f>M95+M97+M99</f>
        <v>456591.7</v>
      </c>
    </row>
    <row r="95" spans="1:13" ht="18.75">
      <c r="A95" s="26">
        <f t="shared" si="28"/>
        <v>82</v>
      </c>
      <c r="B95" s="61" t="s">
        <v>127</v>
      </c>
      <c r="C95" s="61" t="s">
        <v>24</v>
      </c>
      <c r="D95" s="61" t="s">
        <v>42</v>
      </c>
      <c r="E95" s="61" t="s">
        <v>159</v>
      </c>
      <c r="F95" s="61" t="s">
        <v>167</v>
      </c>
      <c r="G95" s="61" t="s">
        <v>32</v>
      </c>
      <c r="H95" s="61" t="s">
        <v>33</v>
      </c>
      <c r="I95" s="61" t="s">
        <v>160</v>
      </c>
      <c r="J95" s="62" t="s">
        <v>168</v>
      </c>
      <c r="K95" s="59">
        <f>K96</f>
        <v>501699.1</v>
      </c>
      <c r="L95" s="59">
        <f>L96</f>
        <v>401359.3</v>
      </c>
      <c r="M95" s="59">
        <f>M96</f>
        <v>401359.3</v>
      </c>
    </row>
    <row r="96" spans="1:13" ht="63">
      <c r="A96" s="26">
        <f t="shared" si="28"/>
        <v>83</v>
      </c>
      <c r="B96" s="61" t="s">
        <v>127</v>
      </c>
      <c r="C96" s="61" t="s">
        <v>24</v>
      </c>
      <c r="D96" s="61" t="s">
        <v>42</v>
      </c>
      <c r="E96" s="61" t="s">
        <v>159</v>
      </c>
      <c r="F96" s="61" t="s">
        <v>167</v>
      </c>
      <c r="G96" s="61" t="s">
        <v>75</v>
      </c>
      <c r="H96" s="61" t="s">
        <v>33</v>
      </c>
      <c r="I96" s="61" t="s">
        <v>160</v>
      </c>
      <c r="J96" s="63" t="s">
        <v>169</v>
      </c>
      <c r="K96" s="59">
        <v>501699.1</v>
      </c>
      <c r="L96" s="59">
        <v>401359.3</v>
      </c>
      <c r="M96" s="59">
        <v>401359.3</v>
      </c>
    </row>
    <row r="97" spans="1:32" ht="42.75" customHeight="1">
      <c r="A97" s="26">
        <f t="shared" si="28"/>
        <v>84</v>
      </c>
      <c r="B97" s="61" t="s">
        <v>127</v>
      </c>
      <c r="C97" s="61" t="s">
        <v>24</v>
      </c>
      <c r="D97" s="61" t="s">
        <v>42</v>
      </c>
      <c r="E97" s="61" t="s">
        <v>159</v>
      </c>
      <c r="F97" s="61" t="s">
        <v>170</v>
      </c>
      <c r="G97" s="61" t="s">
        <v>32</v>
      </c>
      <c r="H97" s="61" t="s">
        <v>33</v>
      </c>
      <c r="I97" s="61" t="s">
        <v>160</v>
      </c>
      <c r="J97" s="62" t="s">
        <v>171</v>
      </c>
      <c r="K97" s="59">
        <f>K98</f>
        <v>55232.4</v>
      </c>
      <c r="L97" s="59">
        <f>L98</f>
        <v>55232.4</v>
      </c>
      <c r="M97" s="59">
        <f>M98</f>
        <v>55232.4</v>
      </c>
    </row>
    <row r="98" spans="1:32" ht="36.75" customHeight="1">
      <c r="A98" s="26">
        <f t="shared" si="28"/>
        <v>85</v>
      </c>
      <c r="B98" s="61" t="s">
        <v>127</v>
      </c>
      <c r="C98" s="61" t="s">
        <v>24</v>
      </c>
      <c r="D98" s="61" t="s">
        <v>42</v>
      </c>
      <c r="E98" s="61" t="s">
        <v>159</v>
      </c>
      <c r="F98" s="61" t="s">
        <v>170</v>
      </c>
      <c r="G98" s="61" t="s">
        <v>75</v>
      </c>
      <c r="H98" s="61" t="s">
        <v>33</v>
      </c>
      <c r="I98" s="61" t="s">
        <v>160</v>
      </c>
      <c r="J98" s="62" t="s">
        <v>172</v>
      </c>
      <c r="K98" s="59">
        <v>55232.4</v>
      </c>
      <c r="L98" s="59">
        <v>55232.4</v>
      </c>
      <c r="M98" s="59">
        <v>55232.4</v>
      </c>
    </row>
    <row r="99" spans="1:32" ht="36.75" customHeight="1">
      <c r="A99" s="26">
        <f t="shared" si="28"/>
        <v>86</v>
      </c>
      <c r="B99" s="61" t="s">
        <v>127</v>
      </c>
      <c r="C99" s="61" t="s">
        <v>24</v>
      </c>
      <c r="D99" s="61" t="s">
        <v>42</v>
      </c>
      <c r="E99" s="61" t="s">
        <v>173</v>
      </c>
      <c r="F99" s="61" t="s">
        <v>32</v>
      </c>
      <c r="G99" s="61" t="s">
        <v>32</v>
      </c>
      <c r="H99" s="61" t="s">
        <v>33</v>
      </c>
      <c r="I99" s="61" t="s">
        <v>160</v>
      </c>
      <c r="J99" s="62" t="s">
        <v>174</v>
      </c>
      <c r="K99" s="59">
        <f t="shared" ref="K99:M100" si="32">K100</f>
        <v>48709.4</v>
      </c>
      <c r="L99" s="59">
        <f t="shared" si="32"/>
        <v>0</v>
      </c>
      <c r="M99" s="59">
        <f t="shared" si="32"/>
        <v>0</v>
      </c>
    </row>
    <row r="100" spans="1:32" ht="36.75" customHeight="1">
      <c r="A100" s="26">
        <f t="shared" si="28"/>
        <v>87</v>
      </c>
      <c r="B100" s="61" t="s">
        <v>127</v>
      </c>
      <c r="C100" s="61" t="s">
        <v>24</v>
      </c>
      <c r="D100" s="61" t="s">
        <v>42</v>
      </c>
      <c r="E100" s="61" t="s">
        <v>173</v>
      </c>
      <c r="F100" s="61" t="s">
        <v>175</v>
      </c>
      <c r="G100" s="61" t="s">
        <v>75</v>
      </c>
      <c r="H100" s="61" t="s">
        <v>33</v>
      </c>
      <c r="I100" s="61" t="s">
        <v>160</v>
      </c>
      <c r="J100" s="62" t="s">
        <v>176</v>
      </c>
      <c r="K100" s="59">
        <f t="shared" si="32"/>
        <v>48709.4</v>
      </c>
      <c r="L100" s="59">
        <f t="shared" si="32"/>
        <v>0</v>
      </c>
      <c r="M100" s="59">
        <f t="shared" si="32"/>
        <v>0</v>
      </c>
    </row>
    <row r="101" spans="1:32" ht="57" customHeight="1">
      <c r="A101" s="26">
        <f t="shared" si="28"/>
        <v>88</v>
      </c>
      <c r="B101" s="61" t="s">
        <v>127</v>
      </c>
      <c r="C101" s="61" t="s">
        <v>24</v>
      </c>
      <c r="D101" s="61" t="s">
        <v>42</v>
      </c>
      <c r="E101" s="61" t="s">
        <v>173</v>
      </c>
      <c r="F101" s="61" t="s">
        <v>175</v>
      </c>
      <c r="G101" s="61" t="s">
        <v>75</v>
      </c>
      <c r="H101" s="61" t="s">
        <v>177</v>
      </c>
      <c r="I101" s="61" t="s">
        <v>160</v>
      </c>
      <c r="J101" s="62" t="s">
        <v>178</v>
      </c>
      <c r="K101" s="59">
        <v>48709.4</v>
      </c>
      <c r="L101" s="59">
        <v>0</v>
      </c>
      <c r="M101" s="59">
        <v>0</v>
      </c>
    </row>
    <row r="102" spans="1:32" ht="36.75" customHeight="1">
      <c r="A102" s="26">
        <f t="shared" si="28"/>
        <v>89</v>
      </c>
      <c r="B102" s="61" t="s">
        <v>127</v>
      </c>
      <c r="C102" s="61" t="s">
        <v>24</v>
      </c>
      <c r="D102" s="61" t="s">
        <v>42</v>
      </c>
      <c r="E102" s="61" t="s">
        <v>179</v>
      </c>
      <c r="F102" s="61" t="s">
        <v>31</v>
      </c>
      <c r="G102" s="61" t="s">
        <v>32</v>
      </c>
      <c r="H102" s="61" t="s">
        <v>33</v>
      </c>
      <c r="I102" s="61" t="s">
        <v>160</v>
      </c>
      <c r="J102" s="63" t="s">
        <v>180</v>
      </c>
      <c r="K102" s="59">
        <f>K104+K108+K112+K109+K105</f>
        <v>62559.399999999994</v>
      </c>
      <c r="L102" s="59">
        <f>L104+L108+L112+L109+L105</f>
        <v>42131.5</v>
      </c>
      <c r="M102" s="59">
        <f>M104+M108+M112+M109+M105</f>
        <v>30772.1</v>
      </c>
      <c r="N102" s="59" t="e">
        <f>#REF!+#REF!+N104+N108+N112</f>
        <v>#REF!</v>
      </c>
      <c r="O102" s="59" t="e">
        <f>#REF!+#REF!+O104+O108+O112</f>
        <v>#REF!</v>
      </c>
      <c r="P102" s="59" t="e">
        <f>#REF!+#REF!+P104+P108+P112</f>
        <v>#REF!</v>
      </c>
      <c r="Q102" s="59" t="e">
        <f>#REF!+#REF!+Q104+Q108+Q112</f>
        <v>#REF!</v>
      </c>
      <c r="R102" s="59" t="e">
        <f>#REF!+#REF!+R104+R108+R112</f>
        <v>#REF!</v>
      </c>
      <c r="S102" s="59" t="e">
        <f>#REF!+#REF!+S104+S108+S112</f>
        <v>#REF!</v>
      </c>
      <c r="T102" s="59" t="e">
        <f>#REF!+#REF!+T104+T108+T112</f>
        <v>#REF!</v>
      </c>
      <c r="U102" s="59" t="e">
        <f>#REF!+#REF!+U104+U108+U112</f>
        <v>#REF!</v>
      </c>
      <c r="V102" s="59" t="e">
        <f>#REF!+#REF!+V104+V108+V112</f>
        <v>#REF!</v>
      </c>
      <c r="W102" s="59" t="e">
        <f>#REF!+#REF!+W104+W108+W112</f>
        <v>#REF!</v>
      </c>
      <c r="X102" s="59" t="e">
        <f>#REF!+#REF!+X104+X108+X112</f>
        <v>#REF!</v>
      </c>
      <c r="Y102" s="59" t="e">
        <f>#REF!+#REF!+Y104+Y108+Y112</f>
        <v>#REF!</v>
      </c>
      <c r="Z102" s="59" t="e">
        <f>#REF!+#REF!+Z104+Z108+Z112</f>
        <v>#REF!</v>
      </c>
      <c r="AA102" s="59" t="e">
        <f>#REF!+#REF!+AA104+AA108+AA112</f>
        <v>#REF!</v>
      </c>
      <c r="AB102" s="59" t="e">
        <f>#REF!+#REF!+AB104+AB108+AB112</f>
        <v>#REF!</v>
      </c>
      <c r="AC102" s="59" t="e">
        <f>#REF!+#REF!+AC104+AC108+AC112</f>
        <v>#REF!</v>
      </c>
    </row>
    <row r="103" spans="1:32" ht="70.5" customHeight="1">
      <c r="A103" s="26">
        <f t="shared" si="28"/>
        <v>90</v>
      </c>
      <c r="B103" s="61" t="s">
        <v>127</v>
      </c>
      <c r="C103" s="61" t="s">
        <v>24</v>
      </c>
      <c r="D103" s="61" t="s">
        <v>42</v>
      </c>
      <c r="E103" s="61" t="s">
        <v>181</v>
      </c>
      <c r="F103" s="61" t="s">
        <v>182</v>
      </c>
      <c r="G103" s="61" t="s">
        <v>32</v>
      </c>
      <c r="H103" s="61" t="s">
        <v>33</v>
      </c>
      <c r="I103" s="61" t="s">
        <v>160</v>
      </c>
      <c r="J103" s="63" t="s">
        <v>183</v>
      </c>
      <c r="K103" s="59">
        <f>K104</f>
        <v>10689.4</v>
      </c>
      <c r="L103" s="59">
        <f>L104</f>
        <v>10689.4</v>
      </c>
      <c r="M103" s="59">
        <f>M104</f>
        <v>10545.7</v>
      </c>
      <c r="AE103" s="64"/>
      <c r="AF103" s="64"/>
    </row>
    <row r="104" spans="1:32" ht="75" customHeight="1">
      <c r="A104" s="26">
        <f t="shared" si="28"/>
        <v>91</v>
      </c>
      <c r="B104" s="61" t="s">
        <v>127</v>
      </c>
      <c r="C104" s="61" t="s">
        <v>24</v>
      </c>
      <c r="D104" s="61" t="s">
        <v>42</v>
      </c>
      <c r="E104" s="61" t="s">
        <v>181</v>
      </c>
      <c r="F104" s="61" t="s">
        <v>182</v>
      </c>
      <c r="G104" s="61" t="s">
        <v>75</v>
      </c>
      <c r="H104" s="61" t="s">
        <v>33</v>
      </c>
      <c r="I104" s="61" t="s">
        <v>160</v>
      </c>
      <c r="J104" s="63" t="s">
        <v>184</v>
      </c>
      <c r="K104" s="59">
        <v>10689.4</v>
      </c>
      <c r="L104" s="59">
        <v>10689.4</v>
      </c>
      <c r="M104" s="59">
        <v>10545.7</v>
      </c>
      <c r="AE104" s="64"/>
      <c r="AF104" s="64"/>
    </row>
    <row r="105" spans="1:32" ht="42" customHeight="1">
      <c r="A105" s="26">
        <f t="shared" si="28"/>
        <v>92</v>
      </c>
      <c r="B105" s="61" t="s">
        <v>127</v>
      </c>
      <c r="C105" s="61" t="s">
        <v>24</v>
      </c>
      <c r="D105" s="61" t="s">
        <v>42</v>
      </c>
      <c r="E105" s="61" t="s">
        <v>181</v>
      </c>
      <c r="F105" s="61" t="s">
        <v>185</v>
      </c>
      <c r="G105" s="61" t="s">
        <v>32</v>
      </c>
      <c r="H105" s="61" t="s">
        <v>33</v>
      </c>
      <c r="I105" s="61" t="s">
        <v>160</v>
      </c>
      <c r="J105" s="63" t="s">
        <v>186</v>
      </c>
      <c r="K105" s="59">
        <f>K106</f>
        <v>238.8</v>
      </c>
      <c r="L105" s="59">
        <f>L106</f>
        <v>318.39999999999998</v>
      </c>
      <c r="M105" s="59">
        <f>M106</f>
        <v>309.60000000000002</v>
      </c>
      <c r="AE105" s="65"/>
      <c r="AF105" s="65"/>
    </row>
    <row r="106" spans="1:32" ht="42" customHeight="1">
      <c r="A106" s="26">
        <f t="shared" si="28"/>
        <v>93</v>
      </c>
      <c r="B106" s="61" t="s">
        <v>127</v>
      </c>
      <c r="C106" s="61" t="s">
        <v>24</v>
      </c>
      <c r="D106" s="61" t="s">
        <v>42</v>
      </c>
      <c r="E106" s="61" t="s">
        <v>181</v>
      </c>
      <c r="F106" s="61" t="s">
        <v>185</v>
      </c>
      <c r="G106" s="61" t="s">
        <v>75</v>
      </c>
      <c r="H106" s="61" t="s">
        <v>33</v>
      </c>
      <c r="I106" s="61" t="s">
        <v>160</v>
      </c>
      <c r="J106" s="63" t="s">
        <v>187</v>
      </c>
      <c r="K106" s="59">
        <v>238.8</v>
      </c>
      <c r="L106" s="59">
        <v>318.39999999999998</v>
      </c>
      <c r="M106" s="59">
        <v>309.60000000000002</v>
      </c>
      <c r="AE106" s="65"/>
      <c r="AF106" s="65"/>
    </row>
    <row r="107" spans="1:32" ht="31.5">
      <c r="A107" s="26">
        <f t="shared" si="28"/>
        <v>94</v>
      </c>
      <c r="B107" s="61" t="s">
        <v>127</v>
      </c>
      <c r="C107" s="61" t="s">
        <v>24</v>
      </c>
      <c r="D107" s="61" t="s">
        <v>42</v>
      </c>
      <c r="E107" s="61" t="s">
        <v>181</v>
      </c>
      <c r="F107" s="61" t="s">
        <v>188</v>
      </c>
      <c r="G107" s="61" t="s">
        <v>32</v>
      </c>
      <c r="H107" s="61" t="s">
        <v>33</v>
      </c>
      <c r="I107" s="61" t="s">
        <v>160</v>
      </c>
      <c r="J107" s="63" t="s">
        <v>189</v>
      </c>
      <c r="K107" s="59">
        <f>K108</f>
        <v>4104.7</v>
      </c>
      <c r="L107" s="59">
        <f>L108</f>
        <v>436</v>
      </c>
      <c r="M107" s="59">
        <f>M108</f>
        <v>432.5</v>
      </c>
    </row>
    <row r="108" spans="1:32" ht="47.25">
      <c r="A108" s="26">
        <f t="shared" si="28"/>
        <v>95</v>
      </c>
      <c r="B108" s="61" t="s">
        <v>127</v>
      </c>
      <c r="C108" s="61" t="s">
        <v>24</v>
      </c>
      <c r="D108" s="61" t="s">
        <v>42</v>
      </c>
      <c r="E108" s="61" t="s">
        <v>181</v>
      </c>
      <c r="F108" s="61" t="s">
        <v>188</v>
      </c>
      <c r="G108" s="61" t="s">
        <v>75</v>
      </c>
      <c r="H108" s="61" t="s">
        <v>33</v>
      </c>
      <c r="I108" s="61" t="s">
        <v>160</v>
      </c>
      <c r="J108" s="63" t="s">
        <v>190</v>
      </c>
      <c r="K108" s="59">
        <v>4104.7</v>
      </c>
      <c r="L108" s="59">
        <v>436</v>
      </c>
      <c r="M108" s="59">
        <v>432.5</v>
      </c>
    </row>
    <row r="109" spans="1:32" ht="31.5">
      <c r="A109" s="26">
        <f t="shared" si="28"/>
        <v>96</v>
      </c>
      <c r="B109" s="61" t="s">
        <v>127</v>
      </c>
      <c r="C109" s="61" t="s">
        <v>24</v>
      </c>
      <c r="D109" s="61" t="s">
        <v>42</v>
      </c>
      <c r="E109" s="61" t="s">
        <v>181</v>
      </c>
      <c r="F109" s="61" t="s">
        <v>191</v>
      </c>
      <c r="G109" s="61" t="s">
        <v>32</v>
      </c>
      <c r="H109" s="61" t="s">
        <v>33</v>
      </c>
      <c r="I109" s="61" t="s">
        <v>160</v>
      </c>
      <c r="J109" s="63" t="s">
        <v>192</v>
      </c>
      <c r="K109" s="59">
        <f>K110</f>
        <v>0</v>
      </c>
      <c r="L109" s="59">
        <f>L110</f>
        <v>11203.4</v>
      </c>
      <c r="M109" s="59">
        <f>M110</f>
        <v>0</v>
      </c>
    </row>
    <row r="110" spans="1:32" ht="31.5">
      <c r="A110" s="26">
        <f t="shared" si="28"/>
        <v>97</v>
      </c>
      <c r="B110" s="61" t="s">
        <v>127</v>
      </c>
      <c r="C110" s="61" t="s">
        <v>24</v>
      </c>
      <c r="D110" s="61" t="s">
        <v>42</v>
      </c>
      <c r="E110" s="61" t="s">
        <v>181</v>
      </c>
      <c r="F110" s="61" t="s">
        <v>191</v>
      </c>
      <c r="G110" s="61" t="s">
        <v>75</v>
      </c>
      <c r="H110" s="61" t="s">
        <v>33</v>
      </c>
      <c r="I110" s="61" t="s">
        <v>160</v>
      </c>
      <c r="J110" s="63" t="s">
        <v>193</v>
      </c>
      <c r="K110" s="59">
        <v>0</v>
      </c>
      <c r="L110" s="59">
        <v>11203.4</v>
      </c>
      <c r="M110" s="59">
        <v>0</v>
      </c>
    </row>
    <row r="111" spans="1:32" ht="18.75">
      <c r="A111" s="26">
        <f t="shared" si="28"/>
        <v>98</v>
      </c>
      <c r="B111" s="61" t="s">
        <v>127</v>
      </c>
      <c r="C111" s="61" t="s">
        <v>24</v>
      </c>
      <c r="D111" s="61" t="s">
        <v>42</v>
      </c>
      <c r="E111" s="61" t="s">
        <v>194</v>
      </c>
      <c r="F111" s="61" t="s">
        <v>175</v>
      </c>
      <c r="G111" s="61" t="s">
        <v>32</v>
      </c>
      <c r="H111" s="61" t="s">
        <v>33</v>
      </c>
      <c r="I111" s="61" t="s">
        <v>160</v>
      </c>
      <c r="J111" s="66" t="s">
        <v>195</v>
      </c>
      <c r="K111" s="59">
        <f>K112</f>
        <v>47526.499999999993</v>
      </c>
      <c r="L111" s="59">
        <f>L112</f>
        <v>19484.3</v>
      </c>
      <c r="M111" s="59">
        <f>M112</f>
        <v>19484.3</v>
      </c>
    </row>
    <row r="112" spans="1:32" ht="18.75">
      <c r="A112" s="26">
        <f t="shared" si="28"/>
        <v>99</v>
      </c>
      <c r="B112" s="61" t="s">
        <v>127</v>
      </c>
      <c r="C112" s="61" t="s">
        <v>24</v>
      </c>
      <c r="D112" s="61" t="s">
        <v>42</v>
      </c>
      <c r="E112" s="61" t="s">
        <v>194</v>
      </c>
      <c r="F112" s="61" t="s">
        <v>175</v>
      </c>
      <c r="G112" s="61" t="s">
        <v>75</v>
      </c>
      <c r="H112" s="61" t="s">
        <v>33</v>
      </c>
      <c r="I112" s="61" t="s">
        <v>160</v>
      </c>
      <c r="J112" s="66" t="s">
        <v>196</v>
      </c>
      <c r="K112" s="59">
        <f>K113+K114+K116+K117+K119+K120+K121+K123+K124+K125+K126+K127+K128+K122+K118+K115</f>
        <v>47526.499999999993</v>
      </c>
      <c r="L112" s="59">
        <f t="shared" ref="L112:M112" si="33">L113+L114+L116+L117+L119+L120+L121+L123+L124+L125+L126+L127+L128+L122+L118+L115</f>
        <v>19484.3</v>
      </c>
      <c r="M112" s="59">
        <f t="shared" si="33"/>
        <v>19484.3</v>
      </c>
    </row>
    <row r="113" spans="1:31" ht="47.25">
      <c r="A113" s="26">
        <f t="shared" si="28"/>
        <v>100</v>
      </c>
      <c r="B113" s="61" t="s">
        <v>127</v>
      </c>
      <c r="C113" s="61" t="s">
        <v>24</v>
      </c>
      <c r="D113" s="61" t="s">
        <v>42</v>
      </c>
      <c r="E113" s="61" t="s">
        <v>194</v>
      </c>
      <c r="F113" s="61" t="s">
        <v>175</v>
      </c>
      <c r="G113" s="61" t="s">
        <v>75</v>
      </c>
      <c r="H113" s="61" t="s">
        <v>197</v>
      </c>
      <c r="I113" s="61" t="s">
        <v>160</v>
      </c>
      <c r="J113" s="66" t="s">
        <v>198</v>
      </c>
      <c r="K113" s="59">
        <v>703.7</v>
      </c>
      <c r="L113" s="59">
        <v>0</v>
      </c>
      <c r="M113" s="59">
        <v>0</v>
      </c>
    </row>
    <row r="114" spans="1:31" ht="47.25">
      <c r="A114" s="26">
        <f t="shared" si="28"/>
        <v>101</v>
      </c>
      <c r="B114" s="61" t="s">
        <v>127</v>
      </c>
      <c r="C114" s="61" t="s">
        <v>24</v>
      </c>
      <c r="D114" s="61" t="s">
        <v>42</v>
      </c>
      <c r="E114" s="61" t="s">
        <v>194</v>
      </c>
      <c r="F114" s="61" t="s">
        <v>175</v>
      </c>
      <c r="G114" s="61" t="s">
        <v>75</v>
      </c>
      <c r="H114" s="61" t="s">
        <v>199</v>
      </c>
      <c r="I114" s="61" t="s">
        <v>160</v>
      </c>
      <c r="J114" s="66" t="s">
        <v>200</v>
      </c>
      <c r="K114" s="59">
        <v>70.5</v>
      </c>
      <c r="L114" s="59">
        <v>0</v>
      </c>
      <c r="M114" s="59">
        <v>0</v>
      </c>
    </row>
    <row r="115" spans="1:31" ht="47.25">
      <c r="A115" s="26">
        <f t="shared" si="28"/>
        <v>102</v>
      </c>
      <c r="B115" s="61" t="s">
        <v>127</v>
      </c>
      <c r="C115" s="61" t="s">
        <v>24</v>
      </c>
      <c r="D115" s="61" t="s">
        <v>42</v>
      </c>
      <c r="E115" s="61" t="s">
        <v>194</v>
      </c>
      <c r="F115" s="61" t="s">
        <v>175</v>
      </c>
      <c r="G115" s="61" t="s">
        <v>75</v>
      </c>
      <c r="H115" s="61" t="s">
        <v>201</v>
      </c>
      <c r="I115" s="61" t="s">
        <v>160</v>
      </c>
      <c r="J115" s="66" t="s">
        <v>202</v>
      </c>
      <c r="K115" s="59">
        <v>140</v>
      </c>
      <c r="L115" s="59">
        <v>0</v>
      </c>
      <c r="M115" s="59">
        <v>0</v>
      </c>
    </row>
    <row r="116" spans="1:31" ht="47.25">
      <c r="A116" s="26">
        <f t="shared" si="28"/>
        <v>103</v>
      </c>
      <c r="B116" s="61" t="s">
        <v>127</v>
      </c>
      <c r="C116" s="61" t="s">
        <v>24</v>
      </c>
      <c r="D116" s="61" t="s">
        <v>42</v>
      </c>
      <c r="E116" s="61" t="s">
        <v>194</v>
      </c>
      <c r="F116" s="61" t="s">
        <v>175</v>
      </c>
      <c r="G116" s="61" t="s">
        <v>75</v>
      </c>
      <c r="H116" s="61" t="s">
        <v>203</v>
      </c>
      <c r="I116" s="61" t="s">
        <v>160</v>
      </c>
      <c r="J116" s="66" t="s">
        <v>204</v>
      </c>
      <c r="K116" s="59">
        <v>544.29999999999995</v>
      </c>
      <c r="L116" s="59">
        <v>544.29999999999995</v>
      </c>
      <c r="M116" s="59">
        <v>544.29999999999995</v>
      </c>
    </row>
    <row r="117" spans="1:31" ht="63">
      <c r="A117" s="26">
        <f t="shared" si="28"/>
        <v>104</v>
      </c>
      <c r="B117" s="61" t="s">
        <v>127</v>
      </c>
      <c r="C117" s="61" t="s">
        <v>24</v>
      </c>
      <c r="D117" s="61" t="s">
        <v>42</v>
      </c>
      <c r="E117" s="61" t="s">
        <v>194</v>
      </c>
      <c r="F117" s="61" t="s">
        <v>175</v>
      </c>
      <c r="G117" s="61" t="s">
        <v>75</v>
      </c>
      <c r="H117" s="61" t="s">
        <v>205</v>
      </c>
      <c r="I117" s="61" t="s">
        <v>160</v>
      </c>
      <c r="J117" s="66" t="s">
        <v>206</v>
      </c>
      <c r="K117" s="59">
        <v>3000</v>
      </c>
      <c r="L117" s="59">
        <v>0</v>
      </c>
      <c r="M117" s="59">
        <v>0</v>
      </c>
    </row>
    <row r="118" spans="1:31" ht="47.25">
      <c r="A118" s="26">
        <f t="shared" si="28"/>
        <v>105</v>
      </c>
      <c r="B118" s="61" t="s">
        <v>127</v>
      </c>
      <c r="C118" s="61" t="s">
        <v>24</v>
      </c>
      <c r="D118" s="61" t="s">
        <v>42</v>
      </c>
      <c r="E118" s="61" t="s">
        <v>194</v>
      </c>
      <c r="F118" s="61" t="s">
        <v>175</v>
      </c>
      <c r="G118" s="61" t="s">
        <v>75</v>
      </c>
      <c r="H118" s="61" t="s">
        <v>207</v>
      </c>
      <c r="I118" s="61" t="s">
        <v>160</v>
      </c>
      <c r="J118" s="66" t="s">
        <v>208</v>
      </c>
      <c r="K118" s="59">
        <v>4415.1000000000004</v>
      </c>
      <c r="L118" s="59">
        <v>0</v>
      </c>
      <c r="M118" s="59">
        <v>0</v>
      </c>
    </row>
    <row r="119" spans="1:31" ht="63">
      <c r="A119" s="26">
        <f t="shared" si="28"/>
        <v>106</v>
      </c>
      <c r="B119" s="61" t="s">
        <v>127</v>
      </c>
      <c r="C119" s="61" t="s">
        <v>24</v>
      </c>
      <c r="D119" s="61" t="s">
        <v>42</v>
      </c>
      <c r="E119" s="61" t="s">
        <v>194</v>
      </c>
      <c r="F119" s="61" t="s">
        <v>175</v>
      </c>
      <c r="G119" s="61" t="s">
        <v>75</v>
      </c>
      <c r="H119" s="61" t="s">
        <v>209</v>
      </c>
      <c r="I119" s="61" t="s">
        <v>160</v>
      </c>
      <c r="J119" s="66" t="s">
        <v>210</v>
      </c>
      <c r="K119" s="59">
        <v>643.5</v>
      </c>
      <c r="L119" s="59">
        <v>0</v>
      </c>
      <c r="M119" s="59">
        <v>0</v>
      </c>
    </row>
    <row r="120" spans="1:31" ht="126">
      <c r="A120" s="26">
        <f t="shared" si="28"/>
        <v>107</v>
      </c>
      <c r="B120" s="61" t="s">
        <v>127</v>
      </c>
      <c r="C120" s="61" t="s">
        <v>24</v>
      </c>
      <c r="D120" s="61" t="s">
        <v>42</v>
      </c>
      <c r="E120" s="61" t="s">
        <v>194</v>
      </c>
      <c r="F120" s="61" t="s">
        <v>175</v>
      </c>
      <c r="G120" s="61" t="s">
        <v>75</v>
      </c>
      <c r="H120" s="61" t="s">
        <v>211</v>
      </c>
      <c r="I120" s="61" t="s">
        <v>160</v>
      </c>
      <c r="J120" s="66" t="s">
        <v>212</v>
      </c>
      <c r="K120" s="59">
        <v>300</v>
      </c>
      <c r="L120" s="59">
        <v>0</v>
      </c>
      <c r="M120" s="59">
        <v>0</v>
      </c>
    </row>
    <row r="121" spans="1:31" ht="47.25">
      <c r="A121" s="26">
        <f t="shared" si="28"/>
        <v>108</v>
      </c>
      <c r="B121" s="61" t="s">
        <v>127</v>
      </c>
      <c r="C121" s="61" t="s">
        <v>24</v>
      </c>
      <c r="D121" s="61" t="s">
        <v>42</v>
      </c>
      <c r="E121" s="61" t="s">
        <v>194</v>
      </c>
      <c r="F121" s="61" t="s">
        <v>175</v>
      </c>
      <c r="G121" s="61" t="s">
        <v>75</v>
      </c>
      <c r="H121" s="61" t="s">
        <v>213</v>
      </c>
      <c r="I121" s="61" t="s">
        <v>160</v>
      </c>
      <c r="J121" s="66" t="s">
        <v>214</v>
      </c>
      <c r="K121" s="59">
        <v>537.4</v>
      </c>
      <c r="L121" s="59">
        <v>537.4</v>
      </c>
      <c r="M121" s="59">
        <v>537.4</v>
      </c>
      <c r="AE121" s="5" t="s">
        <v>2</v>
      </c>
    </row>
    <row r="122" spans="1:31" ht="47.25">
      <c r="A122" s="26">
        <f t="shared" si="28"/>
        <v>109</v>
      </c>
      <c r="B122" s="61" t="s">
        <v>127</v>
      </c>
      <c r="C122" s="61" t="s">
        <v>24</v>
      </c>
      <c r="D122" s="61" t="s">
        <v>42</v>
      </c>
      <c r="E122" s="61" t="s">
        <v>194</v>
      </c>
      <c r="F122" s="61" t="s">
        <v>175</v>
      </c>
      <c r="G122" s="61" t="s">
        <v>75</v>
      </c>
      <c r="H122" s="61" t="s">
        <v>215</v>
      </c>
      <c r="I122" s="61" t="s">
        <v>160</v>
      </c>
      <c r="J122" s="66" t="s">
        <v>216</v>
      </c>
      <c r="K122" s="59">
        <v>6512.7</v>
      </c>
      <c r="L122" s="59">
        <v>0</v>
      </c>
      <c r="M122" s="59">
        <v>0</v>
      </c>
    </row>
    <row r="123" spans="1:31" ht="47.25">
      <c r="A123" s="26">
        <f t="shared" si="28"/>
        <v>110</v>
      </c>
      <c r="B123" s="61" t="s">
        <v>127</v>
      </c>
      <c r="C123" s="61" t="s">
        <v>24</v>
      </c>
      <c r="D123" s="61" t="s">
        <v>42</v>
      </c>
      <c r="E123" s="61" t="s">
        <v>194</v>
      </c>
      <c r="F123" s="61" t="s">
        <v>175</v>
      </c>
      <c r="G123" s="61" t="s">
        <v>75</v>
      </c>
      <c r="H123" s="61" t="s">
        <v>217</v>
      </c>
      <c r="I123" s="61" t="s">
        <v>160</v>
      </c>
      <c r="J123" s="67" t="s">
        <v>218</v>
      </c>
      <c r="K123" s="59">
        <v>4630</v>
      </c>
      <c r="L123" s="59">
        <v>3704</v>
      </c>
      <c r="M123" s="59">
        <v>3704</v>
      </c>
    </row>
    <row r="124" spans="1:31" ht="63">
      <c r="A124" s="26">
        <f t="shared" si="28"/>
        <v>111</v>
      </c>
      <c r="B124" s="61" t="s">
        <v>127</v>
      </c>
      <c r="C124" s="61" t="s">
        <v>24</v>
      </c>
      <c r="D124" s="61" t="s">
        <v>42</v>
      </c>
      <c r="E124" s="61" t="s">
        <v>194</v>
      </c>
      <c r="F124" s="61" t="s">
        <v>175</v>
      </c>
      <c r="G124" s="61" t="s">
        <v>75</v>
      </c>
      <c r="H124" s="61" t="s">
        <v>219</v>
      </c>
      <c r="I124" s="61" t="s">
        <v>160</v>
      </c>
      <c r="J124" s="67" t="s">
        <v>220</v>
      </c>
      <c r="K124" s="59">
        <v>2694</v>
      </c>
      <c r="L124" s="59">
        <v>2694</v>
      </c>
      <c r="M124" s="59">
        <v>2694</v>
      </c>
    </row>
    <row r="125" spans="1:31" ht="63">
      <c r="A125" s="26">
        <f t="shared" si="28"/>
        <v>112</v>
      </c>
      <c r="B125" s="61" t="s">
        <v>127</v>
      </c>
      <c r="C125" s="61" t="s">
        <v>24</v>
      </c>
      <c r="D125" s="61" t="s">
        <v>42</v>
      </c>
      <c r="E125" s="61" t="s">
        <v>194</v>
      </c>
      <c r="F125" s="61" t="s">
        <v>175</v>
      </c>
      <c r="G125" s="61" t="s">
        <v>75</v>
      </c>
      <c r="H125" s="61" t="s">
        <v>221</v>
      </c>
      <c r="I125" s="61" t="s">
        <v>160</v>
      </c>
      <c r="J125" s="67" t="s">
        <v>222</v>
      </c>
      <c r="K125" s="59">
        <v>10760.6</v>
      </c>
      <c r="L125" s="59">
        <v>10760.6</v>
      </c>
      <c r="M125" s="59">
        <v>10760.6</v>
      </c>
    </row>
    <row r="126" spans="1:31" ht="47.25">
      <c r="A126" s="26">
        <f t="shared" si="28"/>
        <v>113</v>
      </c>
      <c r="B126" s="61" t="s">
        <v>127</v>
      </c>
      <c r="C126" s="61" t="s">
        <v>24</v>
      </c>
      <c r="D126" s="61" t="s">
        <v>42</v>
      </c>
      <c r="E126" s="61" t="s">
        <v>194</v>
      </c>
      <c r="F126" s="61" t="s">
        <v>175</v>
      </c>
      <c r="G126" s="61" t="s">
        <v>75</v>
      </c>
      <c r="H126" s="61" t="s">
        <v>223</v>
      </c>
      <c r="I126" s="61" t="s">
        <v>160</v>
      </c>
      <c r="J126" s="67" t="s">
        <v>224</v>
      </c>
      <c r="K126" s="59">
        <v>1244</v>
      </c>
      <c r="L126" s="59">
        <v>1244</v>
      </c>
      <c r="M126" s="59">
        <v>1244</v>
      </c>
    </row>
    <row r="127" spans="1:31" ht="47.25">
      <c r="A127" s="26">
        <f t="shared" si="28"/>
        <v>114</v>
      </c>
      <c r="B127" s="61" t="s">
        <v>127</v>
      </c>
      <c r="C127" s="61" t="s">
        <v>24</v>
      </c>
      <c r="D127" s="61" t="s">
        <v>42</v>
      </c>
      <c r="E127" s="61" t="s">
        <v>194</v>
      </c>
      <c r="F127" s="61" t="s">
        <v>175</v>
      </c>
      <c r="G127" s="61" t="s">
        <v>75</v>
      </c>
      <c r="H127" s="61" t="s">
        <v>225</v>
      </c>
      <c r="I127" s="61" t="s">
        <v>160</v>
      </c>
      <c r="J127" s="67" t="s">
        <v>226</v>
      </c>
      <c r="K127" s="59">
        <v>1330.7</v>
      </c>
      <c r="L127" s="59">
        <v>0</v>
      </c>
      <c r="M127" s="59">
        <v>0</v>
      </c>
    </row>
    <row r="128" spans="1:31" ht="78.75">
      <c r="A128" s="26">
        <f t="shared" si="28"/>
        <v>115</v>
      </c>
      <c r="B128" s="61" t="s">
        <v>127</v>
      </c>
      <c r="C128" s="61" t="s">
        <v>24</v>
      </c>
      <c r="D128" s="61" t="s">
        <v>42</v>
      </c>
      <c r="E128" s="61" t="s">
        <v>194</v>
      </c>
      <c r="F128" s="61" t="s">
        <v>175</v>
      </c>
      <c r="G128" s="61" t="s">
        <v>75</v>
      </c>
      <c r="H128" s="61" t="s">
        <v>227</v>
      </c>
      <c r="I128" s="61" t="s">
        <v>160</v>
      </c>
      <c r="J128" s="67" t="s">
        <v>228</v>
      </c>
      <c r="K128" s="59">
        <v>10000</v>
      </c>
      <c r="L128" s="59">
        <v>0</v>
      </c>
      <c r="M128" s="59">
        <v>0</v>
      </c>
    </row>
    <row r="129" spans="1:29" ht="63">
      <c r="A129" s="26">
        <f t="shared" si="28"/>
        <v>116</v>
      </c>
      <c r="B129" s="61" t="s">
        <v>127</v>
      </c>
      <c r="C129" s="61" t="s">
        <v>24</v>
      </c>
      <c r="D129" s="61" t="s">
        <v>42</v>
      </c>
      <c r="E129" s="61" t="s">
        <v>229</v>
      </c>
      <c r="F129" s="61" t="s">
        <v>31</v>
      </c>
      <c r="G129" s="61" t="s">
        <v>32</v>
      </c>
      <c r="H129" s="61" t="s">
        <v>33</v>
      </c>
      <c r="I129" s="61" t="s">
        <v>160</v>
      </c>
      <c r="J129" s="63" t="s">
        <v>230</v>
      </c>
      <c r="K129" s="59">
        <f>K130+K152+K154+K156</f>
        <v>573168.19999999995</v>
      </c>
      <c r="L129" s="59">
        <f>L130+L152+L154+L156</f>
        <v>531729.50000000012</v>
      </c>
      <c r="M129" s="59">
        <f>M130+M152+M154+M156</f>
        <v>531783.00000000012</v>
      </c>
      <c r="N129" s="59" t="e">
        <f>N130+N152+N154+N156+#REF!+#REF!</f>
        <v>#REF!</v>
      </c>
      <c r="O129" s="59" t="e">
        <f>O130+O152+O154+O156+#REF!+#REF!</f>
        <v>#REF!</v>
      </c>
      <c r="P129" s="59" t="e">
        <f>P130+P152+P154+P156+#REF!+#REF!</f>
        <v>#REF!</v>
      </c>
      <c r="Q129" s="59" t="e">
        <f>Q130+Q152+Q154+Q156+#REF!+#REF!</f>
        <v>#REF!</v>
      </c>
      <c r="R129" s="59" t="e">
        <f>R130+R152+R154+R156+#REF!+#REF!</f>
        <v>#REF!</v>
      </c>
      <c r="S129" s="59" t="e">
        <f>S130+S152+S154+S156+#REF!+#REF!</f>
        <v>#REF!</v>
      </c>
      <c r="T129" s="59" t="e">
        <f>T130+T152+T154+T156+#REF!+#REF!</f>
        <v>#REF!</v>
      </c>
      <c r="U129" s="59" t="e">
        <f>U130+U152+U154+U156+#REF!+#REF!</f>
        <v>#REF!</v>
      </c>
      <c r="V129" s="59" t="e">
        <f>V130+V152+V154+V156+#REF!+#REF!</f>
        <v>#REF!</v>
      </c>
      <c r="W129" s="59" t="e">
        <f>W130+W152+W154+W156+#REF!+#REF!</f>
        <v>#REF!</v>
      </c>
      <c r="X129" s="59" t="e">
        <f>X130+X152+X154+X156+#REF!+#REF!</f>
        <v>#REF!</v>
      </c>
      <c r="Y129" s="59" t="e">
        <f>Y130+Y152+Y154+Y156+#REF!+#REF!</f>
        <v>#REF!</v>
      </c>
      <c r="Z129" s="59" t="e">
        <f>Z130+Z152+Z154+Z156+#REF!+#REF!</f>
        <v>#REF!</v>
      </c>
      <c r="AA129" s="59" t="e">
        <f>AA130+AA152+AA154+AA156+#REF!+#REF!</f>
        <v>#REF!</v>
      </c>
      <c r="AB129" s="59" t="e">
        <f>AB130+AB152+AB154+AB156+#REF!+#REF!</f>
        <v>#REF!</v>
      </c>
      <c r="AC129" s="59" t="e">
        <f>AC130+AC152+AC154+AC156+#REF!+#REF!</f>
        <v>#REF!</v>
      </c>
    </row>
    <row r="130" spans="1:29" ht="47.25">
      <c r="A130" s="26">
        <f t="shared" si="28"/>
        <v>117</v>
      </c>
      <c r="B130" s="61" t="s">
        <v>127</v>
      </c>
      <c r="C130" s="61" t="s">
        <v>24</v>
      </c>
      <c r="D130" s="61" t="s">
        <v>42</v>
      </c>
      <c r="E130" s="61" t="s">
        <v>229</v>
      </c>
      <c r="F130" s="61" t="s">
        <v>231</v>
      </c>
      <c r="G130" s="61" t="s">
        <v>32</v>
      </c>
      <c r="H130" s="61" t="s">
        <v>33</v>
      </c>
      <c r="I130" s="61" t="s">
        <v>160</v>
      </c>
      <c r="J130" s="66" t="s">
        <v>232</v>
      </c>
      <c r="K130" s="59">
        <f>K131</f>
        <v>568253.80000000005</v>
      </c>
      <c r="L130" s="59">
        <f>L131</f>
        <v>526557.90000000014</v>
      </c>
      <c r="M130" s="59">
        <f>M131</f>
        <v>526220.40000000014</v>
      </c>
    </row>
    <row r="131" spans="1:29" ht="63">
      <c r="A131" s="26">
        <f t="shared" si="28"/>
        <v>118</v>
      </c>
      <c r="B131" s="61" t="s">
        <v>127</v>
      </c>
      <c r="C131" s="61" t="s">
        <v>24</v>
      </c>
      <c r="D131" s="61" t="s">
        <v>42</v>
      </c>
      <c r="E131" s="61" t="s">
        <v>229</v>
      </c>
      <c r="F131" s="61" t="s">
        <v>231</v>
      </c>
      <c r="G131" s="61" t="s">
        <v>75</v>
      </c>
      <c r="H131" s="61" t="s">
        <v>33</v>
      </c>
      <c r="I131" s="61" t="s">
        <v>160</v>
      </c>
      <c r="J131" s="66" t="s">
        <v>233</v>
      </c>
      <c r="K131" s="59">
        <f>K132+K133+K134+K135+K136+K137+K138+K139+K140+K141+K142+K143+K145+K146+K147+K148+K149+K150+K144+K151</f>
        <v>568253.80000000005</v>
      </c>
      <c r="L131" s="59">
        <f>L132+L133+L134+L135+L136+L137+L138+L139+L140+L141+L142+L143+L145+L146+L147+L148+L149+L150+L144+L151</f>
        <v>526557.90000000014</v>
      </c>
      <c r="M131" s="59">
        <f>M132+M133+M134+M135+M136+M137+M138+M139+M140+M141+M142+M143+M145+M146+M147+M148+M149+M150+M144+M151</f>
        <v>526220.40000000014</v>
      </c>
    </row>
    <row r="132" spans="1:29" ht="94.5">
      <c r="A132" s="26">
        <f t="shared" si="28"/>
        <v>119</v>
      </c>
      <c r="B132" s="61" t="s">
        <v>127</v>
      </c>
      <c r="C132" s="61" t="s">
        <v>24</v>
      </c>
      <c r="D132" s="61" t="s">
        <v>42</v>
      </c>
      <c r="E132" s="61" t="s">
        <v>229</v>
      </c>
      <c r="F132" s="61" t="s">
        <v>231</v>
      </c>
      <c r="G132" s="61" t="s">
        <v>75</v>
      </c>
      <c r="H132" s="61" t="s">
        <v>234</v>
      </c>
      <c r="I132" s="61" t="s">
        <v>160</v>
      </c>
      <c r="J132" s="67" t="s">
        <v>235</v>
      </c>
      <c r="K132" s="59">
        <v>1000.3</v>
      </c>
      <c r="L132" s="59">
        <v>925.3</v>
      </c>
      <c r="M132" s="59">
        <v>925.3</v>
      </c>
    </row>
    <row r="133" spans="1:29" ht="236.25">
      <c r="A133" s="26">
        <f t="shared" si="28"/>
        <v>120</v>
      </c>
      <c r="B133" s="61" t="s">
        <v>127</v>
      </c>
      <c r="C133" s="61" t="s">
        <v>24</v>
      </c>
      <c r="D133" s="61" t="s">
        <v>42</v>
      </c>
      <c r="E133" s="61" t="s">
        <v>229</v>
      </c>
      <c r="F133" s="61" t="s">
        <v>231</v>
      </c>
      <c r="G133" s="61" t="s">
        <v>75</v>
      </c>
      <c r="H133" s="61" t="s">
        <v>236</v>
      </c>
      <c r="I133" s="61" t="s">
        <v>160</v>
      </c>
      <c r="J133" s="67" t="s">
        <v>237</v>
      </c>
      <c r="K133" s="59">
        <v>37891.5</v>
      </c>
      <c r="L133" s="59">
        <v>35737.699999999997</v>
      </c>
      <c r="M133" s="59">
        <v>35737.699999999997</v>
      </c>
    </row>
    <row r="134" spans="1:29" ht="252">
      <c r="A134" s="26">
        <f t="shared" si="28"/>
        <v>121</v>
      </c>
      <c r="B134" s="61" t="s">
        <v>127</v>
      </c>
      <c r="C134" s="61" t="s">
        <v>24</v>
      </c>
      <c r="D134" s="61" t="s">
        <v>42</v>
      </c>
      <c r="E134" s="61" t="s">
        <v>229</v>
      </c>
      <c r="F134" s="61" t="s">
        <v>231</v>
      </c>
      <c r="G134" s="61" t="s">
        <v>75</v>
      </c>
      <c r="H134" s="61" t="s">
        <v>238</v>
      </c>
      <c r="I134" s="61" t="s">
        <v>160</v>
      </c>
      <c r="J134" s="68" t="s">
        <v>239</v>
      </c>
      <c r="K134" s="59">
        <v>77317.3</v>
      </c>
      <c r="L134" s="59">
        <v>73390</v>
      </c>
      <c r="M134" s="59">
        <v>73390</v>
      </c>
    </row>
    <row r="135" spans="1:29" ht="94.5">
      <c r="A135" s="26">
        <f t="shared" si="28"/>
        <v>122</v>
      </c>
      <c r="B135" s="61" t="s">
        <v>127</v>
      </c>
      <c r="C135" s="61" t="s">
        <v>24</v>
      </c>
      <c r="D135" s="61" t="s">
        <v>42</v>
      </c>
      <c r="E135" s="61" t="s">
        <v>229</v>
      </c>
      <c r="F135" s="61" t="s">
        <v>231</v>
      </c>
      <c r="G135" s="61" t="s">
        <v>75</v>
      </c>
      <c r="H135" s="61" t="s">
        <v>240</v>
      </c>
      <c r="I135" s="61" t="s">
        <v>160</v>
      </c>
      <c r="J135" s="67" t="s">
        <v>241</v>
      </c>
      <c r="K135" s="59">
        <v>57.8</v>
      </c>
      <c r="L135" s="59">
        <v>53.3</v>
      </c>
      <c r="M135" s="59">
        <v>53.3</v>
      </c>
    </row>
    <row r="136" spans="1:29" ht="78.75">
      <c r="A136" s="26">
        <f t="shared" si="28"/>
        <v>123</v>
      </c>
      <c r="B136" s="61" t="s">
        <v>127</v>
      </c>
      <c r="C136" s="61" t="s">
        <v>24</v>
      </c>
      <c r="D136" s="61" t="s">
        <v>42</v>
      </c>
      <c r="E136" s="61" t="s">
        <v>229</v>
      </c>
      <c r="F136" s="61" t="s">
        <v>231</v>
      </c>
      <c r="G136" s="61" t="s">
        <v>75</v>
      </c>
      <c r="H136" s="61" t="s">
        <v>242</v>
      </c>
      <c r="I136" s="61" t="s">
        <v>160</v>
      </c>
      <c r="J136" s="67" t="s">
        <v>243</v>
      </c>
      <c r="K136" s="59">
        <v>130.6</v>
      </c>
      <c r="L136" s="59">
        <v>114.8</v>
      </c>
      <c r="M136" s="59">
        <v>114.8</v>
      </c>
    </row>
    <row r="137" spans="1:29" ht="78.75">
      <c r="A137" s="26">
        <f t="shared" si="28"/>
        <v>124</v>
      </c>
      <c r="B137" s="61" t="s">
        <v>127</v>
      </c>
      <c r="C137" s="61" t="s">
        <v>24</v>
      </c>
      <c r="D137" s="61" t="s">
        <v>42</v>
      </c>
      <c r="E137" s="61" t="s">
        <v>229</v>
      </c>
      <c r="F137" s="61" t="s">
        <v>231</v>
      </c>
      <c r="G137" s="61" t="s">
        <v>75</v>
      </c>
      <c r="H137" s="61" t="s">
        <v>244</v>
      </c>
      <c r="I137" s="61" t="s">
        <v>160</v>
      </c>
      <c r="J137" s="67" t="s">
        <v>245</v>
      </c>
      <c r="K137" s="59">
        <v>5041.5</v>
      </c>
      <c r="L137" s="59">
        <v>4666.5</v>
      </c>
      <c r="M137" s="59">
        <v>4666.5</v>
      </c>
    </row>
    <row r="138" spans="1:29" ht="78.75">
      <c r="A138" s="26">
        <f t="shared" si="28"/>
        <v>125</v>
      </c>
      <c r="B138" s="61" t="s">
        <v>127</v>
      </c>
      <c r="C138" s="61" t="s">
        <v>24</v>
      </c>
      <c r="D138" s="61" t="s">
        <v>42</v>
      </c>
      <c r="E138" s="61" t="s">
        <v>229</v>
      </c>
      <c r="F138" s="61" t="s">
        <v>231</v>
      </c>
      <c r="G138" s="61" t="s">
        <v>75</v>
      </c>
      <c r="H138" s="61" t="s">
        <v>246</v>
      </c>
      <c r="I138" s="61" t="s">
        <v>160</v>
      </c>
      <c r="J138" s="67" t="s">
        <v>247</v>
      </c>
      <c r="K138" s="59">
        <v>470.1</v>
      </c>
      <c r="L138" s="59">
        <v>347.9</v>
      </c>
      <c r="M138" s="59">
        <v>347.9</v>
      </c>
    </row>
    <row r="139" spans="1:29" ht="78.75">
      <c r="A139" s="26">
        <f t="shared" si="28"/>
        <v>126</v>
      </c>
      <c r="B139" s="61" t="s">
        <v>127</v>
      </c>
      <c r="C139" s="61" t="s">
        <v>24</v>
      </c>
      <c r="D139" s="61" t="s">
        <v>42</v>
      </c>
      <c r="E139" s="61" t="s">
        <v>229</v>
      </c>
      <c r="F139" s="61" t="s">
        <v>231</v>
      </c>
      <c r="G139" s="61" t="s">
        <v>75</v>
      </c>
      <c r="H139" s="61" t="s">
        <v>248</v>
      </c>
      <c r="I139" s="61" t="s">
        <v>160</v>
      </c>
      <c r="J139" s="66" t="s">
        <v>249</v>
      </c>
      <c r="K139" s="69">
        <v>449.5</v>
      </c>
      <c r="L139" s="69">
        <v>387.8</v>
      </c>
      <c r="M139" s="69">
        <v>387.8</v>
      </c>
    </row>
    <row r="140" spans="1:29" ht="94.5">
      <c r="A140" s="26">
        <f t="shared" si="28"/>
        <v>127</v>
      </c>
      <c r="B140" s="61" t="s">
        <v>127</v>
      </c>
      <c r="C140" s="61" t="s">
        <v>24</v>
      </c>
      <c r="D140" s="61" t="s">
        <v>42</v>
      </c>
      <c r="E140" s="61" t="s">
        <v>229</v>
      </c>
      <c r="F140" s="61" t="s">
        <v>231</v>
      </c>
      <c r="G140" s="61" t="s">
        <v>75</v>
      </c>
      <c r="H140" s="61" t="s">
        <v>250</v>
      </c>
      <c r="I140" s="61" t="s">
        <v>160</v>
      </c>
      <c r="J140" s="67" t="s">
        <v>251</v>
      </c>
      <c r="K140" s="59">
        <v>4370</v>
      </c>
      <c r="L140" s="59">
        <v>4070</v>
      </c>
      <c r="M140" s="59">
        <v>4070</v>
      </c>
    </row>
    <row r="141" spans="1:29" ht="141.75">
      <c r="A141" s="26">
        <f t="shared" si="28"/>
        <v>128</v>
      </c>
      <c r="B141" s="61" t="s">
        <v>127</v>
      </c>
      <c r="C141" s="61" t="s">
        <v>24</v>
      </c>
      <c r="D141" s="61" t="s">
        <v>42</v>
      </c>
      <c r="E141" s="61" t="s">
        <v>229</v>
      </c>
      <c r="F141" s="61" t="s">
        <v>231</v>
      </c>
      <c r="G141" s="61" t="s">
        <v>75</v>
      </c>
      <c r="H141" s="61" t="s">
        <v>252</v>
      </c>
      <c r="I141" s="61" t="s">
        <v>160</v>
      </c>
      <c r="J141" s="67" t="s">
        <v>253</v>
      </c>
      <c r="K141" s="59">
        <v>414.1</v>
      </c>
      <c r="L141" s="59">
        <v>414.1</v>
      </c>
      <c r="M141" s="59">
        <v>414.1</v>
      </c>
    </row>
    <row r="142" spans="1:29" ht="220.5">
      <c r="A142" s="26">
        <f t="shared" si="28"/>
        <v>129</v>
      </c>
      <c r="B142" s="61" t="s">
        <v>127</v>
      </c>
      <c r="C142" s="61" t="s">
        <v>24</v>
      </c>
      <c r="D142" s="61" t="s">
        <v>42</v>
      </c>
      <c r="E142" s="61" t="s">
        <v>229</v>
      </c>
      <c r="F142" s="61" t="s">
        <v>231</v>
      </c>
      <c r="G142" s="61" t="s">
        <v>75</v>
      </c>
      <c r="H142" s="61" t="s">
        <v>254</v>
      </c>
      <c r="I142" s="61" t="s">
        <v>160</v>
      </c>
      <c r="J142" s="67" t="s">
        <v>255</v>
      </c>
      <c r="K142" s="59">
        <v>300341.90000000002</v>
      </c>
      <c r="L142" s="59">
        <v>278925.8</v>
      </c>
      <c r="M142" s="59">
        <v>278925.8</v>
      </c>
    </row>
    <row r="143" spans="1:29" ht="126">
      <c r="A143" s="26">
        <f t="shared" si="28"/>
        <v>130</v>
      </c>
      <c r="B143" s="61" t="s">
        <v>127</v>
      </c>
      <c r="C143" s="61" t="s">
        <v>24</v>
      </c>
      <c r="D143" s="61" t="s">
        <v>42</v>
      </c>
      <c r="E143" s="61" t="s">
        <v>229</v>
      </c>
      <c r="F143" s="61" t="s">
        <v>231</v>
      </c>
      <c r="G143" s="61" t="s">
        <v>75</v>
      </c>
      <c r="H143" s="61" t="s">
        <v>256</v>
      </c>
      <c r="I143" s="61" t="s">
        <v>160</v>
      </c>
      <c r="J143" s="67" t="s">
        <v>257</v>
      </c>
      <c r="K143" s="59">
        <v>20958.2</v>
      </c>
      <c r="L143" s="59">
        <v>20958.2</v>
      </c>
      <c r="M143" s="59">
        <v>20958.2</v>
      </c>
    </row>
    <row r="144" spans="1:29" ht="78.75">
      <c r="A144" s="26">
        <f t="shared" ref="A144:A202" si="34">A143+1</f>
        <v>131</v>
      </c>
      <c r="B144" s="61" t="s">
        <v>127</v>
      </c>
      <c r="C144" s="61" t="s">
        <v>24</v>
      </c>
      <c r="D144" s="61" t="s">
        <v>42</v>
      </c>
      <c r="E144" s="61" t="s">
        <v>229</v>
      </c>
      <c r="F144" s="61" t="s">
        <v>231</v>
      </c>
      <c r="G144" s="61" t="s">
        <v>75</v>
      </c>
      <c r="H144" s="61" t="s">
        <v>258</v>
      </c>
      <c r="I144" s="61" t="s">
        <v>160</v>
      </c>
      <c r="J144" s="67" t="s">
        <v>259</v>
      </c>
      <c r="K144" s="59">
        <v>1748.9</v>
      </c>
      <c r="L144" s="59">
        <v>1748.9</v>
      </c>
      <c r="M144" s="59">
        <v>1748.9</v>
      </c>
    </row>
    <row r="145" spans="1:31" ht="141.75">
      <c r="A145" s="26">
        <f t="shared" si="34"/>
        <v>132</v>
      </c>
      <c r="B145" s="61" t="s">
        <v>127</v>
      </c>
      <c r="C145" s="61" t="s">
        <v>24</v>
      </c>
      <c r="D145" s="61" t="s">
        <v>42</v>
      </c>
      <c r="E145" s="61" t="s">
        <v>229</v>
      </c>
      <c r="F145" s="61" t="s">
        <v>231</v>
      </c>
      <c r="G145" s="61" t="s">
        <v>75</v>
      </c>
      <c r="H145" s="61" t="s">
        <v>260</v>
      </c>
      <c r="I145" s="61" t="s">
        <v>160</v>
      </c>
      <c r="J145" s="67" t="s">
        <v>261</v>
      </c>
      <c r="K145" s="59">
        <v>14090.2</v>
      </c>
      <c r="L145" s="59">
        <v>12506.9</v>
      </c>
      <c r="M145" s="59">
        <v>12506.9</v>
      </c>
    </row>
    <row r="146" spans="1:31" ht="157.5">
      <c r="A146" s="26">
        <f t="shared" si="34"/>
        <v>133</v>
      </c>
      <c r="B146" s="61" t="s">
        <v>127</v>
      </c>
      <c r="C146" s="61" t="s">
        <v>24</v>
      </c>
      <c r="D146" s="61" t="s">
        <v>42</v>
      </c>
      <c r="E146" s="61" t="s">
        <v>229</v>
      </c>
      <c r="F146" s="61" t="s">
        <v>231</v>
      </c>
      <c r="G146" s="61" t="s">
        <v>75</v>
      </c>
      <c r="H146" s="61" t="s">
        <v>262</v>
      </c>
      <c r="I146" s="61" t="s">
        <v>160</v>
      </c>
      <c r="J146" s="67" t="s">
        <v>263</v>
      </c>
      <c r="K146" s="59">
        <v>7372</v>
      </c>
      <c r="L146" s="59">
        <v>7324.4</v>
      </c>
      <c r="M146" s="59">
        <v>6986.9</v>
      </c>
    </row>
    <row r="147" spans="1:31" ht="220.5">
      <c r="A147" s="26">
        <f t="shared" si="34"/>
        <v>134</v>
      </c>
      <c r="B147" s="61" t="s">
        <v>127</v>
      </c>
      <c r="C147" s="61" t="s">
        <v>24</v>
      </c>
      <c r="D147" s="61" t="s">
        <v>42</v>
      </c>
      <c r="E147" s="61" t="s">
        <v>229</v>
      </c>
      <c r="F147" s="61" t="s">
        <v>231</v>
      </c>
      <c r="G147" s="61" t="s">
        <v>75</v>
      </c>
      <c r="H147" s="61" t="s">
        <v>264</v>
      </c>
      <c r="I147" s="61" t="s">
        <v>160</v>
      </c>
      <c r="J147" s="67" t="s">
        <v>265</v>
      </c>
      <c r="K147" s="59">
        <v>50727.9</v>
      </c>
      <c r="L147" s="59">
        <v>47606.6</v>
      </c>
      <c r="M147" s="59">
        <v>47606.6</v>
      </c>
    </row>
    <row r="148" spans="1:31" ht="110.25">
      <c r="A148" s="26">
        <f t="shared" si="34"/>
        <v>135</v>
      </c>
      <c r="B148" s="61" t="s">
        <v>127</v>
      </c>
      <c r="C148" s="61" t="s">
        <v>24</v>
      </c>
      <c r="D148" s="61" t="s">
        <v>42</v>
      </c>
      <c r="E148" s="61" t="s">
        <v>229</v>
      </c>
      <c r="F148" s="61" t="s">
        <v>231</v>
      </c>
      <c r="G148" s="61" t="s">
        <v>75</v>
      </c>
      <c r="H148" s="61" t="s">
        <v>266</v>
      </c>
      <c r="I148" s="61" t="s">
        <v>160</v>
      </c>
      <c r="J148" s="67" t="s">
        <v>267</v>
      </c>
      <c r="K148" s="59">
        <v>42057.5</v>
      </c>
      <c r="L148" s="59">
        <v>33646</v>
      </c>
      <c r="M148" s="59">
        <v>33646</v>
      </c>
    </row>
    <row r="149" spans="1:31" ht="94.5">
      <c r="A149" s="26">
        <f t="shared" si="34"/>
        <v>136</v>
      </c>
      <c r="B149" s="61" t="s">
        <v>127</v>
      </c>
      <c r="C149" s="61" t="s">
        <v>24</v>
      </c>
      <c r="D149" s="61" t="s">
        <v>42</v>
      </c>
      <c r="E149" s="61" t="s">
        <v>229</v>
      </c>
      <c r="F149" s="61" t="s">
        <v>231</v>
      </c>
      <c r="G149" s="61" t="s">
        <v>75</v>
      </c>
      <c r="H149" s="61" t="s">
        <v>268</v>
      </c>
      <c r="I149" s="61" t="s">
        <v>160</v>
      </c>
      <c r="J149" s="67" t="s">
        <v>269</v>
      </c>
      <c r="K149" s="59">
        <v>994.7</v>
      </c>
      <c r="L149" s="59">
        <v>919.7</v>
      </c>
      <c r="M149" s="59">
        <v>919.7</v>
      </c>
    </row>
    <row r="150" spans="1:31" ht="78.75">
      <c r="A150" s="26">
        <f t="shared" si="34"/>
        <v>137</v>
      </c>
      <c r="B150" s="61" t="s">
        <v>127</v>
      </c>
      <c r="C150" s="61" t="s">
        <v>24</v>
      </c>
      <c r="D150" s="61" t="s">
        <v>42</v>
      </c>
      <c r="E150" s="61" t="s">
        <v>229</v>
      </c>
      <c r="F150" s="61" t="s">
        <v>231</v>
      </c>
      <c r="G150" s="61" t="s">
        <v>75</v>
      </c>
      <c r="H150" s="61" t="s">
        <v>270</v>
      </c>
      <c r="I150" s="61" t="s">
        <v>160</v>
      </c>
      <c r="J150" s="70" t="s">
        <v>271</v>
      </c>
      <c r="K150" s="59">
        <v>2745.7</v>
      </c>
      <c r="L150" s="59">
        <v>2745.7</v>
      </c>
      <c r="M150" s="59">
        <v>2745.7</v>
      </c>
    </row>
    <row r="151" spans="1:31" ht="141.75">
      <c r="A151" s="26">
        <f t="shared" si="34"/>
        <v>138</v>
      </c>
      <c r="B151" s="61" t="s">
        <v>127</v>
      </c>
      <c r="C151" s="61" t="s">
        <v>24</v>
      </c>
      <c r="D151" s="61" t="s">
        <v>42</v>
      </c>
      <c r="E151" s="61" t="s">
        <v>229</v>
      </c>
      <c r="F151" s="61" t="s">
        <v>231</v>
      </c>
      <c r="G151" s="61" t="s">
        <v>75</v>
      </c>
      <c r="H151" s="61" t="s">
        <v>272</v>
      </c>
      <c r="I151" s="61" t="s">
        <v>160</v>
      </c>
      <c r="J151" s="70" t="s">
        <v>273</v>
      </c>
      <c r="K151" s="59">
        <v>74.099999999999994</v>
      </c>
      <c r="L151" s="59">
        <v>68.3</v>
      </c>
      <c r="M151" s="59">
        <v>68.3</v>
      </c>
    </row>
    <row r="152" spans="1:31" ht="94.5">
      <c r="A152" s="26">
        <f t="shared" si="34"/>
        <v>139</v>
      </c>
      <c r="B152" s="61" t="s">
        <v>127</v>
      </c>
      <c r="C152" s="61" t="s">
        <v>24</v>
      </c>
      <c r="D152" s="61" t="s">
        <v>42</v>
      </c>
      <c r="E152" s="61" t="s">
        <v>229</v>
      </c>
      <c r="F152" s="61" t="s">
        <v>274</v>
      </c>
      <c r="G152" s="61" t="s">
        <v>32</v>
      </c>
      <c r="H152" s="61" t="s">
        <v>33</v>
      </c>
      <c r="I152" s="61" t="s">
        <v>160</v>
      </c>
      <c r="J152" s="67" t="s">
        <v>275</v>
      </c>
      <c r="K152" s="59">
        <f>K153</f>
        <v>2604.1</v>
      </c>
      <c r="L152" s="59">
        <f>L153</f>
        <v>2604.1</v>
      </c>
      <c r="M152" s="59">
        <f>M153</f>
        <v>2604.1</v>
      </c>
    </row>
    <row r="153" spans="1:31" ht="78.75">
      <c r="A153" s="26">
        <f t="shared" si="34"/>
        <v>140</v>
      </c>
      <c r="B153" s="61" t="s">
        <v>127</v>
      </c>
      <c r="C153" s="61" t="s">
        <v>24</v>
      </c>
      <c r="D153" s="61" t="s">
        <v>42</v>
      </c>
      <c r="E153" s="61" t="s">
        <v>229</v>
      </c>
      <c r="F153" s="61" t="s">
        <v>274</v>
      </c>
      <c r="G153" s="61" t="s">
        <v>75</v>
      </c>
      <c r="H153" s="61" t="s">
        <v>33</v>
      </c>
      <c r="I153" s="61" t="s">
        <v>160</v>
      </c>
      <c r="J153" s="66" t="s">
        <v>276</v>
      </c>
      <c r="K153" s="59">
        <v>2604.1</v>
      </c>
      <c r="L153" s="59">
        <v>2604.1</v>
      </c>
      <c r="M153" s="59">
        <v>2604.1</v>
      </c>
      <c r="AE153" s="5" t="s">
        <v>2</v>
      </c>
    </row>
    <row r="154" spans="1:31" ht="63">
      <c r="A154" s="26">
        <f t="shared" si="34"/>
        <v>141</v>
      </c>
      <c r="B154" s="61" t="s">
        <v>127</v>
      </c>
      <c r="C154" s="61" t="s">
        <v>24</v>
      </c>
      <c r="D154" s="61" t="s">
        <v>42</v>
      </c>
      <c r="E154" s="61" t="s">
        <v>277</v>
      </c>
      <c r="F154" s="61" t="s">
        <v>278</v>
      </c>
      <c r="G154" s="61" t="s">
        <v>32</v>
      </c>
      <c r="H154" s="61" t="s">
        <v>33</v>
      </c>
      <c r="I154" s="61" t="s">
        <v>160</v>
      </c>
      <c r="J154" s="66" t="s">
        <v>279</v>
      </c>
      <c r="K154" s="59">
        <f>K155</f>
        <v>2294.1</v>
      </c>
      <c r="L154" s="59">
        <f>L155</f>
        <v>2550.6999999999998</v>
      </c>
      <c r="M154" s="59">
        <f>M155</f>
        <v>2811.6</v>
      </c>
    </row>
    <row r="155" spans="1:31" ht="78.75">
      <c r="A155" s="26">
        <f t="shared" si="34"/>
        <v>142</v>
      </c>
      <c r="B155" s="61" t="s">
        <v>127</v>
      </c>
      <c r="C155" s="61" t="s">
        <v>24</v>
      </c>
      <c r="D155" s="61" t="s">
        <v>42</v>
      </c>
      <c r="E155" s="61" t="s">
        <v>277</v>
      </c>
      <c r="F155" s="61" t="s">
        <v>278</v>
      </c>
      <c r="G155" s="61" t="s">
        <v>75</v>
      </c>
      <c r="H155" s="61" t="s">
        <v>33</v>
      </c>
      <c r="I155" s="61" t="s">
        <v>160</v>
      </c>
      <c r="J155" s="66" t="s">
        <v>280</v>
      </c>
      <c r="K155" s="59">
        <v>2294.1</v>
      </c>
      <c r="L155" s="59">
        <v>2550.6999999999998</v>
      </c>
      <c r="M155" s="59">
        <v>2811.6</v>
      </c>
      <c r="AD155" s="5" t="s">
        <v>2</v>
      </c>
    </row>
    <row r="156" spans="1:31" ht="78.75">
      <c r="A156" s="26">
        <f t="shared" si="34"/>
        <v>143</v>
      </c>
      <c r="B156" s="61" t="s">
        <v>127</v>
      </c>
      <c r="C156" s="61" t="s">
        <v>24</v>
      </c>
      <c r="D156" s="61" t="s">
        <v>42</v>
      </c>
      <c r="E156" s="61" t="s">
        <v>277</v>
      </c>
      <c r="F156" s="61" t="s">
        <v>93</v>
      </c>
      <c r="G156" s="61" t="s">
        <v>32</v>
      </c>
      <c r="H156" s="61" t="s">
        <v>33</v>
      </c>
      <c r="I156" s="61" t="s">
        <v>160</v>
      </c>
      <c r="J156" s="66" t="s">
        <v>281</v>
      </c>
      <c r="K156" s="59">
        <f>K157</f>
        <v>16.2</v>
      </c>
      <c r="L156" s="59">
        <f>L157</f>
        <v>16.8</v>
      </c>
      <c r="M156" s="59">
        <f>M157</f>
        <v>146.9</v>
      </c>
    </row>
    <row r="157" spans="1:31" ht="78.75">
      <c r="A157" s="26">
        <f t="shared" si="34"/>
        <v>144</v>
      </c>
      <c r="B157" s="61" t="s">
        <v>127</v>
      </c>
      <c r="C157" s="61" t="s">
        <v>24</v>
      </c>
      <c r="D157" s="61" t="s">
        <v>42</v>
      </c>
      <c r="E157" s="61" t="s">
        <v>277</v>
      </c>
      <c r="F157" s="61" t="s">
        <v>93</v>
      </c>
      <c r="G157" s="61" t="s">
        <v>75</v>
      </c>
      <c r="H157" s="61" t="s">
        <v>33</v>
      </c>
      <c r="I157" s="61" t="s">
        <v>160</v>
      </c>
      <c r="J157" s="66" t="s">
        <v>282</v>
      </c>
      <c r="K157" s="59">
        <v>16.2</v>
      </c>
      <c r="L157" s="59">
        <v>16.8</v>
      </c>
      <c r="M157" s="59">
        <v>146.9</v>
      </c>
    </row>
    <row r="158" spans="1:31" ht="31.5">
      <c r="A158" s="26">
        <f t="shared" si="34"/>
        <v>145</v>
      </c>
      <c r="B158" s="61" t="s">
        <v>127</v>
      </c>
      <c r="C158" s="61" t="s">
        <v>24</v>
      </c>
      <c r="D158" s="61" t="s">
        <v>42</v>
      </c>
      <c r="E158" s="61" t="s">
        <v>283</v>
      </c>
      <c r="F158" s="61" t="s">
        <v>31</v>
      </c>
      <c r="G158" s="61" t="s">
        <v>32</v>
      </c>
      <c r="H158" s="61" t="s">
        <v>33</v>
      </c>
      <c r="I158" s="61" t="s">
        <v>160</v>
      </c>
      <c r="J158" s="66" t="s">
        <v>284</v>
      </c>
      <c r="K158" s="59">
        <f>K159+K163+K165+K167+K169</f>
        <v>84397</v>
      </c>
      <c r="L158" s="59">
        <f>L159+L163+L165+L167+L169</f>
        <v>32692.5</v>
      </c>
      <c r="M158" s="59">
        <f>M159+M163+M165+M167+M169</f>
        <v>29330.399999999998</v>
      </c>
    </row>
    <row r="159" spans="1:31" ht="78.75">
      <c r="A159" s="26">
        <f t="shared" si="34"/>
        <v>146</v>
      </c>
      <c r="B159" s="61" t="s">
        <v>127</v>
      </c>
      <c r="C159" s="61" t="s">
        <v>24</v>
      </c>
      <c r="D159" s="61" t="s">
        <v>42</v>
      </c>
      <c r="E159" s="61" t="s">
        <v>283</v>
      </c>
      <c r="F159" s="61" t="s">
        <v>285</v>
      </c>
      <c r="G159" s="61" t="s">
        <v>32</v>
      </c>
      <c r="H159" s="61" t="s">
        <v>33</v>
      </c>
      <c r="I159" s="61" t="s">
        <v>160</v>
      </c>
      <c r="J159" s="63" t="s">
        <v>286</v>
      </c>
      <c r="K159" s="59">
        <f>K160+K161</f>
        <v>13932.699999999999</v>
      </c>
      <c r="L159" s="59">
        <f t="shared" ref="L159:M159" si="35">L160+L161</f>
        <v>0</v>
      </c>
      <c r="M159" s="59">
        <f t="shared" si="35"/>
        <v>0</v>
      </c>
    </row>
    <row r="160" spans="1:31" ht="94.5">
      <c r="A160" s="26">
        <f t="shared" si="34"/>
        <v>147</v>
      </c>
      <c r="B160" s="61" t="s">
        <v>127</v>
      </c>
      <c r="C160" s="61" t="s">
        <v>24</v>
      </c>
      <c r="D160" s="61" t="s">
        <v>42</v>
      </c>
      <c r="E160" s="61" t="s">
        <v>283</v>
      </c>
      <c r="F160" s="61" t="s">
        <v>285</v>
      </c>
      <c r="G160" s="61" t="s">
        <v>75</v>
      </c>
      <c r="H160" s="61" t="s">
        <v>33</v>
      </c>
      <c r="I160" s="61" t="s">
        <v>160</v>
      </c>
      <c r="J160" s="63" t="s">
        <v>287</v>
      </c>
      <c r="K160" s="59">
        <f>K162</f>
        <v>959.9</v>
      </c>
      <c r="L160" s="59">
        <f>L162</f>
        <v>0</v>
      </c>
      <c r="M160" s="59">
        <f>M162</f>
        <v>0</v>
      </c>
    </row>
    <row r="161" spans="1:29" ht="220.5">
      <c r="A161" s="26">
        <f t="shared" si="34"/>
        <v>148</v>
      </c>
      <c r="B161" s="61" t="s">
        <v>127</v>
      </c>
      <c r="C161" s="61" t="s">
        <v>24</v>
      </c>
      <c r="D161" s="61" t="s">
        <v>42</v>
      </c>
      <c r="E161" s="61" t="s">
        <v>283</v>
      </c>
      <c r="F161" s="61" t="s">
        <v>285</v>
      </c>
      <c r="G161" s="61" t="s">
        <v>75</v>
      </c>
      <c r="H161" s="61" t="s">
        <v>33</v>
      </c>
      <c r="I161" s="61" t="s">
        <v>160</v>
      </c>
      <c r="J161" s="63" t="s">
        <v>288</v>
      </c>
      <c r="K161" s="59">
        <v>12972.8</v>
      </c>
      <c r="L161" s="59">
        <v>0</v>
      </c>
      <c r="M161" s="59">
        <v>0</v>
      </c>
    </row>
    <row r="162" spans="1:29" ht="189">
      <c r="A162" s="26">
        <f t="shared" si="34"/>
        <v>149</v>
      </c>
      <c r="B162" s="61" t="s">
        <v>127</v>
      </c>
      <c r="C162" s="61" t="s">
        <v>24</v>
      </c>
      <c r="D162" s="61" t="s">
        <v>42</v>
      </c>
      <c r="E162" s="61" t="s">
        <v>283</v>
      </c>
      <c r="F162" s="61" t="s">
        <v>285</v>
      </c>
      <c r="G162" s="61" t="s">
        <v>75</v>
      </c>
      <c r="H162" s="61" t="s">
        <v>289</v>
      </c>
      <c r="I162" s="61" t="s">
        <v>160</v>
      </c>
      <c r="J162" s="71" t="s">
        <v>290</v>
      </c>
      <c r="K162" s="72">
        <v>959.9</v>
      </c>
      <c r="L162" s="72">
        <v>0</v>
      </c>
      <c r="M162" s="72">
        <v>0</v>
      </c>
    </row>
    <row r="163" spans="1:29" ht="94.5">
      <c r="A163" s="26">
        <f t="shared" si="34"/>
        <v>150</v>
      </c>
      <c r="B163" s="61" t="s">
        <v>127</v>
      </c>
      <c r="C163" s="61" t="s">
        <v>24</v>
      </c>
      <c r="D163" s="61" t="s">
        <v>42</v>
      </c>
      <c r="E163" s="61" t="s">
        <v>291</v>
      </c>
      <c r="F163" s="61" t="s">
        <v>292</v>
      </c>
      <c r="G163" s="61" t="s">
        <v>32</v>
      </c>
      <c r="H163" s="61" t="s">
        <v>33</v>
      </c>
      <c r="I163" s="61" t="s">
        <v>160</v>
      </c>
      <c r="J163" s="71" t="s">
        <v>293</v>
      </c>
      <c r="K163" s="72">
        <f>K164</f>
        <v>3354.7</v>
      </c>
      <c r="L163" s="72">
        <f>L164</f>
        <v>3354.7</v>
      </c>
      <c r="M163" s="72">
        <f>M164</f>
        <v>3992.6</v>
      </c>
    </row>
    <row r="164" spans="1:29" ht="94.5">
      <c r="A164" s="26">
        <f t="shared" si="34"/>
        <v>151</v>
      </c>
      <c r="B164" s="61" t="s">
        <v>127</v>
      </c>
      <c r="C164" s="61" t="s">
        <v>24</v>
      </c>
      <c r="D164" s="61" t="s">
        <v>42</v>
      </c>
      <c r="E164" s="61" t="s">
        <v>291</v>
      </c>
      <c r="F164" s="61" t="s">
        <v>292</v>
      </c>
      <c r="G164" s="61" t="s">
        <v>75</v>
      </c>
      <c r="H164" s="61" t="s">
        <v>33</v>
      </c>
      <c r="I164" s="61" t="s">
        <v>160</v>
      </c>
      <c r="J164" s="71" t="s">
        <v>294</v>
      </c>
      <c r="K164" s="72">
        <v>3354.7</v>
      </c>
      <c r="L164" s="72">
        <v>3354.7</v>
      </c>
      <c r="M164" s="72">
        <v>3992.6</v>
      </c>
    </row>
    <row r="165" spans="1:29" ht="126">
      <c r="A165" s="26">
        <f t="shared" si="34"/>
        <v>152</v>
      </c>
      <c r="B165" s="61" t="s">
        <v>127</v>
      </c>
      <c r="C165" s="61" t="s">
        <v>24</v>
      </c>
      <c r="D165" s="61" t="s">
        <v>42</v>
      </c>
      <c r="E165" s="61" t="s">
        <v>291</v>
      </c>
      <c r="F165" s="61" t="s">
        <v>295</v>
      </c>
      <c r="G165" s="61" t="s">
        <v>32</v>
      </c>
      <c r="H165" s="61" t="s">
        <v>33</v>
      </c>
      <c r="I165" s="61" t="s">
        <v>160</v>
      </c>
      <c r="J165" s="71" t="s">
        <v>296</v>
      </c>
      <c r="K165" s="72">
        <f>K166</f>
        <v>22967.3</v>
      </c>
      <c r="L165" s="72">
        <f>L166</f>
        <v>22967.3</v>
      </c>
      <c r="M165" s="72">
        <f>M166</f>
        <v>22967.3</v>
      </c>
    </row>
    <row r="166" spans="1:29" ht="141.75">
      <c r="A166" s="26">
        <f t="shared" si="34"/>
        <v>153</v>
      </c>
      <c r="B166" s="61" t="s">
        <v>127</v>
      </c>
      <c r="C166" s="61" t="s">
        <v>24</v>
      </c>
      <c r="D166" s="61" t="s">
        <v>42</v>
      </c>
      <c r="E166" s="61" t="s">
        <v>291</v>
      </c>
      <c r="F166" s="61" t="s">
        <v>295</v>
      </c>
      <c r="G166" s="61" t="s">
        <v>75</v>
      </c>
      <c r="H166" s="61" t="s">
        <v>33</v>
      </c>
      <c r="I166" s="61" t="s">
        <v>160</v>
      </c>
      <c r="J166" s="71" t="s">
        <v>297</v>
      </c>
      <c r="K166" s="72">
        <v>22967.3</v>
      </c>
      <c r="L166" s="72">
        <v>22967.3</v>
      </c>
      <c r="M166" s="72">
        <v>22967.3</v>
      </c>
    </row>
    <row r="167" spans="1:29" ht="47.25">
      <c r="A167" s="26">
        <f t="shared" si="34"/>
        <v>154</v>
      </c>
      <c r="B167" s="61" t="s">
        <v>127</v>
      </c>
      <c r="C167" s="61" t="s">
        <v>24</v>
      </c>
      <c r="D167" s="61" t="s">
        <v>42</v>
      </c>
      <c r="E167" s="61" t="s">
        <v>291</v>
      </c>
      <c r="F167" s="61" t="s">
        <v>188</v>
      </c>
      <c r="G167" s="61" t="s">
        <v>32</v>
      </c>
      <c r="H167" s="61" t="s">
        <v>33</v>
      </c>
      <c r="I167" s="61" t="s">
        <v>160</v>
      </c>
      <c r="J167" s="71" t="s">
        <v>298</v>
      </c>
      <c r="K167" s="72">
        <f>K168</f>
        <v>150</v>
      </c>
      <c r="L167" s="72">
        <f>L168</f>
        <v>0</v>
      </c>
      <c r="M167" s="72">
        <f>M168</f>
        <v>0</v>
      </c>
    </row>
    <row r="168" spans="1:29" ht="47.25">
      <c r="A168" s="26">
        <f t="shared" si="34"/>
        <v>155</v>
      </c>
      <c r="B168" s="61" t="s">
        <v>127</v>
      </c>
      <c r="C168" s="61" t="s">
        <v>24</v>
      </c>
      <c r="D168" s="61" t="s">
        <v>42</v>
      </c>
      <c r="E168" s="61" t="s">
        <v>291</v>
      </c>
      <c r="F168" s="61" t="s">
        <v>188</v>
      </c>
      <c r="G168" s="61" t="s">
        <v>75</v>
      </c>
      <c r="H168" s="61" t="s">
        <v>33</v>
      </c>
      <c r="I168" s="61" t="s">
        <v>160</v>
      </c>
      <c r="J168" s="71" t="s">
        <v>299</v>
      </c>
      <c r="K168" s="72">
        <v>150</v>
      </c>
      <c r="L168" s="72">
        <v>0</v>
      </c>
      <c r="M168" s="72">
        <v>0</v>
      </c>
    </row>
    <row r="169" spans="1:29" ht="31.5">
      <c r="A169" s="26">
        <f t="shared" si="34"/>
        <v>156</v>
      </c>
      <c r="B169" s="61" t="s">
        <v>127</v>
      </c>
      <c r="C169" s="61" t="s">
        <v>24</v>
      </c>
      <c r="D169" s="61" t="s">
        <v>42</v>
      </c>
      <c r="E169" s="61" t="s">
        <v>300</v>
      </c>
      <c r="F169" s="61" t="s">
        <v>175</v>
      </c>
      <c r="G169" s="61" t="s">
        <v>32</v>
      </c>
      <c r="H169" s="61" t="s">
        <v>33</v>
      </c>
      <c r="I169" s="61" t="s">
        <v>160</v>
      </c>
      <c r="J169" s="71" t="s">
        <v>301</v>
      </c>
      <c r="K169" s="72">
        <f>K170</f>
        <v>43992.3</v>
      </c>
      <c r="L169" s="72">
        <f>L170</f>
        <v>6370.5</v>
      </c>
      <c r="M169" s="72">
        <f>M170</f>
        <v>2370.5</v>
      </c>
    </row>
    <row r="170" spans="1:29" ht="47.25">
      <c r="A170" s="26">
        <f t="shared" si="34"/>
        <v>157</v>
      </c>
      <c r="B170" s="61" t="s">
        <v>127</v>
      </c>
      <c r="C170" s="61" t="s">
        <v>24</v>
      </c>
      <c r="D170" s="61" t="s">
        <v>42</v>
      </c>
      <c r="E170" s="61" t="s">
        <v>300</v>
      </c>
      <c r="F170" s="61" t="s">
        <v>175</v>
      </c>
      <c r="G170" s="61" t="s">
        <v>75</v>
      </c>
      <c r="H170" s="61" t="s">
        <v>33</v>
      </c>
      <c r="I170" s="61" t="s">
        <v>160</v>
      </c>
      <c r="J170" s="71" t="s">
        <v>302</v>
      </c>
      <c r="K170" s="72">
        <f>K171+K172+K173+K174+K175+K176+K178+K179+K180+K181+K182+K183+K177</f>
        <v>43992.3</v>
      </c>
      <c r="L170" s="72">
        <f t="shared" ref="L170:M170" si="36">L171+L172+L173+L174+L175+L176+L178+L179+L180+L181+L182+L183+L177</f>
        <v>6370.5</v>
      </c>
      <c r="M170" s="72">
        <f t="shared" si="36"/>
        <v>2370.5</v>
      </c>
      <c r="N170" s="72">
        <f t="shared" ref="N170:AC170" si="37">N171+N173+N174+N175+N176+N183</f>
        <v>0</v>
      </c>
      <c r="O170" s="72">
        <f t="shared" si="37"/>
        <v>0</v>
      </c>
      <c r="P170" s="72">
        <f t="shared" si="37"/>
        <v>0</v>
      </c>
      <c r="Q170" s="72">
        <f t="shared" si="37"/>
        <v>0</v>
      </c>
      <c r="R170" s="72">
        <f t="shared" si="37"/>
        <v>0</v>
      </c>
      <c r="S170" s="72">
        <f t="shared" si="37"/>
        <v>0</v>
      </c>
      <c r="T170" s="72">
        <f t="shared" si="37"/>
        <v>0</v>
      </c>
      <c r="U170" s="72">
        <f t="shared" si="37"/>
        <v>0</v>
      </c>
      <c r="V170" s="72">
        <f t="shared" si="37"/>
        <v>0</v>
      </c>
      <c r="W170" s="72">
        <f t="shared" si="37"/>
        <v>0</v>
      </c>
      <c r="X170" s="72">
        <f t="shared" si="37"/>
        <v>0</v>
      </c>
      <c r="Y170" s="72">
        <f t="shared" si="37"/>
        <v>0</v>
      </c>
      <c r="Z170" s="72">
        <f t="shared" si="37"/>
        <v>0</v>
      </c>
      <c r="AA170" s="72">
        <f t="shared" si="37"/>
        <v>0</v>
      </c>
      <c r="AB170" s="72">
        <f t="shared" si="37"/>
        <v>0</v>
      </c>
      <c r="AC170" s="72">
        <f t="shared" si="37"/>
        <v>0</v>
      </c>
    </row>
    <row r="171" spans="1:29" ht="94.5">
      <c r="A171" s="26">
        <f t="shared" si="34"/>
        <v>158</v>
      </c>
      <c r="B171" s="61" t="s">
        <v>127</v>
      </c>
      <c r="C171" s="61" t="s">
        <v>24</v>
      </c>
      <c r="D171" s="61" t="s">
        <v>42</v>
      </c>
      <c r="E171" s="61" t="s">
        <v>300</v>
      </c>
      <c r="F171" s="61" t="s">
        <v>175</v>
      </c>
      <c r="G171" s="61" t="s">
        <v>75</v>
      </c>
      <c r="H171" s="61" t="s">
        <v>303</v>
      </c>
      <c r="I171" s="61" t="s">
        <v>160</v>
      </c>
      <c r="J171" s="71" t="s">
        <v>304</v>
      </c>
      <c r="K171" s="72">
        <v>2487.1999999999998</v>
      </c>
      <c r="L171" s="72">
        <v>0</v>
      </c>
      <c r="M171" s="72">
        <v>0</v>
      </c>
    </row>
    <row r="172" spans="1:29" ht="94.5">
      <c r="A172" s="26">
        <f t="shared" si="34"/>
        <v>159</v>
      </c>
      <c r="B172" s="61" t="s">
        <v>127</v>
      </c>
      <c r="C172" s="61" t="s">
        <v>24</v>
      </c>
      <c r="D172" s="61" t="s">
        <v>42</v>
      </c>
      <c r="E172" s="61" t="s">
        <v>300</v>
      </c>
      <c r="F172" s="61" t="s">
        <v>175</v>
      </c>
      <c r="G172" s="61" t="s">
        <v>75</v>
      </c>
      <c r="H172" s="61" t="s">
        <v>305</v>
      </c>
      <c r="I172" s="61" t="s">
        <v>160</v>
      </c>
      <c r="J172" s="71" t="s">
        <v>304</v>
      </c>
      <c r="K172" s="72">
        <v>3240.6</v>
      </c>
      <c r="L172" s="72">
        <v>0</v>
      </c>
      <c r="M172" s="72">
        <v>0</v>
      </c>
    </row>
    <row r="173" spans="1:29" ht="47.25">
      <c r="A173" s="26">
        <f t="shared" si="34"/>
        <v>160</v>
      </c>
      <c r="B173" s="61" t="s">
        <v>127</v>
      </c>
      <c r="C173" s="61" t="s">
        <v>24</v>
      </c>
      <c r="D173" s="61" t="s">
        <v>42</v>
      </c>
      <c r="E173" s="61" t="s">
        <v>300</v>
      </c>
      <c r="F173" s="61" t="s">
        <v>175</v>
      </c>
      <c r="G173" s="61" t="s">
        <v>75</v>
      </c>
      <c r="H173" s="61" t="s">
        <v>306</v>
      </c>
      <c r="I173" s="61" t="s">
        <v>160</v>
      </c>
      <c r="J173" s="71" t="s">
        <v>307</v>
      </c>
      <c r="K173" s="72">
        <v>14.4</v>
      </c>
      <c r="L173" s="72">
        <v>0</v>
      </c>
      <c r="M173" s="72">
        <v>0</v>
      </c>
    </row>
    <row r="174" spans="1:29" ht="47.25">
      <c r="A174" s="26">
        <f t="shared" si="34"/>
        <v>161</v>
      </c>
      <c r="B174" s="61" t="s">
        <v>127</v>
      </c>
      <c r="C174" s="61" t="s">
        <v>24</v>
      </c>
      <c r="D174" s="61" t="s">
        <v>42</v>
      </c>
      <c r="E174" s="61" t="s">
        <v>300</v>
      </c>
      <c r="F174" s="61" t="s">
        <v>175</v>
      </c>
      <c r="G174" s="61" t="s">
        <v>75</v>
      </c>
      <c r="H174" s="61" t="s">
        <v>308</v>
      </c>
      <c r="I174" s="61" t="s">
        <v>160</v>
      </c>
      <c r="J174" s="71" t="s">
        <v>309</v>
      </c>
      <c r="K174" s="72">
        <v>3555.7</v>
      </c>
      <c r="L174" s="72">
        <v>2370.5</v>
      </c>
      <c r="M174" s="72">
        <v>2370.5</v>
      </c>
    </row>
    <row r="175" spans="1:29" ht="47.25">
      <c r="A175" s="26">
        <f t="shared" si="34"/>
        <v>162</v>
      </c>
      <c r="B175" s="61" t="s">
        <v>127</v>
      </c>
      <c r="C175" s="61" t="s">
        <v>24</v>
      </c>
      <c r="D175" s="61" t="s">
        <v>42</v>
      </c>
      <c r="E175" s="61" t="s">
        <v>300</v>
      </c>
      <c r="F175" s="61" t="s">
        <v>175</v>
      </c>
      <c r="G175" s="61" t="s">
        <v>75</v>
      </c>
      <c r="H175" s="61" t="s">
        <v>310</v>
      </c>
      <c r="I175" s="61" t="s">
        <v>160</v>
      </c>
      <c r="J175" s="71" t="s">
        <v>311</v>
      </c>
      <c r="K175" s="72">
        <v>976.3</v>
      </c>
      <c r="L175" s="72">
        <v>0</v>
      </c>
      <c r="M175" s="72">
        <v>0</v>
      </c>
    </row>
    <row r="176" spans="1:29" ht="63">
      <c r="A176" s="26">
        <f t="shared" si="34"/>
        <v>163</v>
      </c>
      <c r="B176" s="61" t="s">
        <v>127</v>
      </c>
      <c r="C176" s="61" t="s">
        <v>24</v>
      </c>
      <c r="D176" s="61" t="s">
        <v>42</v>
      </c>
      <c r="E176" s="61" t="s">
        <v>300</v>
      </c>
      <c r="F176" s="61" t="s">
        <v>175</v>
      </c>
      <c r="G176" s="61" t="s">
        <v>75</v>
      </c>
      <c r="H176" s="61" t="s">
        <v>312</v>
      </c>
      <c r="I176" s="61" t="s">
        <v>160</v>
      </c>
      <c r="J176" s="71" t="s">
        <v>313</v>
      </c>
      <c r="K176" s="72">
        <v>3500</v>
      </c>
      <c r="L176" s="72">
        <v>0</v>
      </c>
      <c r="M176" s="72">
        <v>0</v>
      </c>
    </row>
    <row r="177" spans="1:13" ht="63">
      <c r="A177" s="26">
        <f t="shared" si="34"/>
        <v>164</v>
      </c>
      <c r="B177" s="61" t="s">
        <v>127</v>
      </c>
      <c r="C177" s="61" t="s">
        <v>24</v>
      </c>
      <c r="D177" s="61" t="s">
        <v>42</v>
      </c>
      <c r="E177" s="61" t="s">
        <v>300</v>
      </c>
      <c r="F177" s="61" t="s">
        <v>175</v>
      </c>
      <c r="G177" s="61" t="s">
        <v>75</v>
      </c>
      <c r="H177" s="61" t="s">
        <v>314</v>
      </c>
      <c r="I177" s="61" t="s">
        <v>160</v>
      </c>
      <c r="J177" s="71" t="s">
        <v>315</v>
      </c>
      <c r="K177" s="72">
        <v>2250</v>
      </c>
      <c r="L177" s="72">
        <v>0</v>
      </c>
      <c r="M177" s="72">
        <v>0</v>
      </c>
    </row>
    <row r="178" spans="1:13" ht="78.75">
      <c r="A178" s="26">
        <f t="shared" si="34"/>
        <v>165</v>
      </c>
      <c r="B178" s="61" t="s">
        <v>127</v>
      </c>
      <c r="C178" s="61" t="s">
        <v>24</v>
      </c>
      <c r="D178" s="61" t="s">
        <v>42</v>
      </c>
      <c r="E178" s="61" t="s">
        <v>300</v>
      </c>
      <c r="F178" s="61" t="s">
        <v>175</v>
      </c>
      <c r="G178" s="61" t="s">
        <v>75</v>
      </c>
      <c r="H178" s="61" t="s">
        <v>316</v>
      </c>
      <c r="I178" s="61" t="s">
        <v>160</v>
      </c>
      <c r="J178" s="71" t="s">
        <v>317</v>
      </c>
      <c r="K178" s="72">
        <v>41.9</v>
      </c>
      <c r="L178" s="72">
        <v>0</v>
      </c>
      <c r="M178" s="72">
        <v>0</v>
      </c>
    </row>
    <row r="179" spans="1:13" ht="63">
      <c r="A179" s="26">
        <f t="shared" si="34"/>
        <v>166</v>
      </c>
      <c r="B179" s="61" t="s">
        <v>127</v>
      </c>
      <c r="C179" s="61" t="s">
        <v>24</v>
      </c>
      <c r="D179" s="61" t="s">
        <v>42</v>
      </c>
      <c r="E179" s="61" t="s">
        <v>300</v>
      </c>
      <c r="F179" s="61" t="s">
        <v>175</v>
      </c>
      <c r="G179" s="61" t="s">
        <v>75</v>
      </c>
      <c r="H179" s="61" t="s">
        <v>318</v>
      </c>
      <c r="I179" s="61" t="s">
        <v>160</v>
      </c>
      <c r="J179" s="71" t="s">
        <v>319</v>
      </c>
      <c r="K179" s="72">
        <v>12495.1</v>
      </c>
      <c r="L179" s="72">
        <v>0</v>
      </c>
      <c r="M179" s="72">
        <v>0</v>
      </c>
    </row>
    <row r="180" spans="1:13" ht="31.5">
      <c r="A180" s="26">
        <f t="shared" si="34"/>
        <v>167</v>
      </c>
      <c r="B180" s="61" t="s">
        <v>127</v>
      </c>
      <c r="C180" s="61" t="s">
        <v>24</v>
      </c>
      <c r="D180" s="61" t="s">
        <v>42</v>
      </c>
      <c r="E180" s="61" t="s">
        <v>300</v>
      </c>
      <c r="F180" s="61" t="s">
        <v>175</v>
      </c>
      <c r="G180" s="61" t="s">
        <v>75</v>
      </c>
      <c r="H180" s="61" t="s">
        <v>320</v>
      </c>
      <c r="I180" s="61" t="s">
        <v>160</v>
      </c>
      <c r="J180" s="71" t="s">
        <v>321</v>
      </c>
      <c r="K180" s="72">
        <v>5000</v>
      </c>
      <c r="L180" s="72">
        <v>0</v>
      </c>
      <c r="M180" s="72">
        <v>0</v>
      </c>
    </row>
    <row r="181" spans="1:13" ht="47.25">
      <c r="A181" s="26">
        <f t="shared" si="34"/>
        <v>168</v>
      </c>
      <c r="B181" s="61" t="s">
        <v>127</v>
      </c>
      <c r="C181" s="61" t="s">
        <v>24</v>
      </c>
      <c r="D181" s="61" t="s">
        <v>42</v>
      </c>
      <c r="E181" s="61" t="s">
        <v>300</v>
      </c>
      <c r="F181" s="61" t="s">
        <v>175</v>
      </c>
      <c r="G181" s="61" t="s">
        <v>75</v>
      </c>
      <c r="H181" s="61" t="s">
        <v>322</v>
      </c>
      <c r="I181" s="61" t="s">
        <v>160</v>
      </c>
      <c r="J181" s="71" t="s">
        <v>323</v>
      </c>
      <c r="K181" s="72">
        <v>1733.9</v>
      </c>
      <c r="L181" s="72">
        <v>0</v>
      </c>
      <c r="M181" s="72">
        <v>0</v>
      </c>
    </row>
    <row r="182" spans="1:13" ht="78.75">
      <c r="A182" s="26">
        <f t="shared" si="34"/>
        <v>169</v>
      </c>
      <c r="B182" s="61" t="s">
        <v>127</v>
      </c>
      <c r="C182" s="61" t="s">
        <v>24</v>
      </c>
      <c r="D182" s="61" t="s">
        <v>42</v>
      </c>
      <c r="E182" s="61" t="s">
        <v>300</v>
      </c>
      <c r="F182" s="61" t="s">
        <v>175</v>
      </c>
      <c r="G182" s="61" t="s">
        <v>75</v>
      </c>
      <c r="H182" s="61" t="s">
        <v>324</v>
      </c>
      <c r="I182" s="61" t="s">
        <v>160</v>
      </c>
      <c r="J182" s="71" t="s">
        <v>325</v>
      </c>
      <c r="K182" s="72">
        <v>4737.3</v>
      </c>
      <c r="L182" s="72">
        <v>0</v>
      </c>
      <c r="M182" s="72">
        <v>0</v>
      </c>
    </row>
    <row r="183" spans="1:13" ht="47.25">
      <c r="A183" s="26">
        <f t="shared" si="34"/>
        <v>170</v>
      </c>
      <c r="B183" s="61" t="s">
        <v>127</v>
      </c>
      <c r="C183" s="61" t="s">
        <v>24</v>
      </c>
      <c r="D183" s="61" t="s">
        <v>42</v>
      </c>
      <c r="E183" s="61" t="s">
        <v>300</v>
      </c>
      <c r="F183" s="61" t="s">
        <v>175</v>
      </c>
      <c r="G183" s="61" t="s">
        <v>75</v>
      </c>
      <c r="H183" s="61" t="s">
        <v>326</v>
      </c>
      <c r="I183" s="61" t="s">
        <v>160</v>
      </c>
      <c r="J183" s="71" t="s">
        <v>327</v>
      </c>
      <c r="K183" s="72">
        <v>3959.9</v>
      </c>
      <c r="L183" s="72">
        <v>4000</v>
      </c>
      <c r="M183" s="72">
        <v>0</v>
      </c>
    </row>
    <row r="184" spans="1:13" ht="31.5">
      <c r="A184" s="26">
        <f t="shared" si="34"/>
        <v>171</v>
      </c>
      <c r="B184" s="61" t="s">
        <v>31</v>
      </c>
      <c r="C184" s="61" t="s">
        <v>24</v>
      </c>
      <c r="D184" s="61" t="s">
        <v>328</v>
      </c>
      <c r="E184" s="61" t="s">
        <v>32</v>
      </c>
      <c r="F184" s="61" t="s">
        <v>31</v>
      </c>
      <c r="G184" s="61" t="s">
        <v>32</v>
      </c>
      <c r="H184" s="61" t="s">
        <v>33</v>
      </c>
      <c r="I184" s="61" t="s">
        <v>31</v>
      </c>
      <c r="J184" s="71" t="s">
        <v>329</v>
      </c>
      <c r="K184" s="72">
        <f t="shared" ref="K184:M185" si="38">K185</f>
        <v>17383.7</v>
      </c>
      <c r="L184" s="72">
        <f t="shared" si="38"/>
        <v>0</v>
      </c>
      <c r="M184" s="72">
        <f t="shared" si="38"/>
        <v>0</v>
      </c>
    </row>
    <row r="185" spans="1:13" ht="47.25">
      <c r="A185" s="26">
        <f t="shared" si="34"/>
        <v>172</v>
      </c>
      <c r="B185" s="61" t="s">
        <v>127</v>
      </c>
      <c r="C185" s="61" t="s">
        <v>24</v>
      </c>
      <c r="D185" s="61" t="s">
        <v>328</v>
      </c>
      <c r="E185" s="61" t="s">
        <v>75</v>
      </c>
      <c r="F185" s="61" t="s">
        <v>31</v>
      </c>
      <c r="G185" s="61" t="s">
        <v>75</v>
      </c>
      <c r="H185" s="61" t="s">
        <v>33</v>
      </c>
      <c r="I185" s="61" t="s">
        <v>160</v>
      </c>
      <c r="J185" s="71" t="s">
        <v>330</v>
      </c>
      <c r="K185" s="72">
        <f t="shared" si="38"/>
        <v>17383.7</v>
      </c>
      <c r="L185" s="72">
        <f t="shared" si="38"/>
        <v>0</v>
      </c>
      <c r="M185" s="72">
        <f t="shared" si="38"/>
        <v>0</v>
      </c>
    </row>
    <row r="186" spans="1:13" ht="47.25">
      <c r="A186" s="26">
        <f t="shared" si="34"/>
        <v>173</v>
      </c>
      <c r="B186" s="61" t="s">
        <v>127</v>
      </c>
      <c r="C186" s="61" t="s">
        <v>24</v>
      </c>
      <c r="D186" s="61" t="s">
        <v>328</v>
      </c>
      <c r="E186" s="61" t="s">
        <v>75</v>
      </c>
      <c r="F186" s="61" t="s">
        <v>48</v>
      </c>
      <c r="G186" s="61" t="s">
        <v>75</v>
      </c>
      <c r="H186" s="61" t="s">
        <v>33</v>
      </c>
      <c r="I186" s="61" t="s">
        <v>160</v>
      </c>
      <c r="J186" s="71" t="s">
        <v>330</v>
      </c>
      <c r="K186" s="72">
        <v>17383.7</v>
      </c>
      <c r="L186" s="72">
        <v>0</v>
      </c>
      <c r="M186" s="72">
        <v>0</v>
      </c>
    </row>
    <row r="187" spans="1:13" ht="110.25">
      <c r="A187" s="26">
        <f t="shared" si="34"/>
        <v>174</v>
      </c>
      <c r="B187" s="61" t="s">
        <v>31</v>
      </c>
      <c r="C187" s="61" t="s">
        <v>24</v>
      </c>
      <c r="D187" s="61" t="s">
        <v>331</v>
      </c>
      <c r="E187" s="61" t="s">
        <v>32</v>
      </c>
      <c r="F187" s="61" t="s">
        <v>31</v>
      </c>
      <c r="G187" s="61" t="s">
        <v>32</v>
      </c>
      <c r="H187" s="61" t="s">
        <v>33</v>
      </c>
      <c r="I187" s="61" t="s">
        <v>31</v>
      </c>
      <c r="J187" s="73" t="s">
        <v>332</v>
      </c>
      <c r="K187" s="59">
        <f>K188</f>
        <v>349.5</v>
      </c>
      <c r="L187" s="59">
        <f>L188</f>
        <v>0</v>
      </c>
      <c r="M187" s="59">
        <f>M188</f>
        <v>0</v>
      </c>
    </row>
    <row r="188" spans="1:13" ht="110.25">
      <c r="A188" s="26">
        <f t="shared" si="34"/>
        <v>175</v>
      </c>
      <c r="B188" s="61" t="s">
        <v>31</v>
      </c>
      <c r="C188" s="61" t="s">
        <v>24</v>
      </c>
      <c r="D188" s="61" t="s">
        <v>331</v>
      </c>
      <c r="E188" s="61" t="s">
        <v>32</v>
      </c>
      <c r="F188" s="61" t="s">
        <v>31</v>
      </c>
      <c r="G188" s="61" t="s">
        <v>32</v>
      </c>
      <c r="H188" s="61" t="s">
        <v>33</v>
      </c>
      <c r="I188" s="61" t="s">
        <v>160</v>
      </c>
      <c r="J188" s="63" t="s">
        <v>333</v>
      </c>
      <c r="K188" s="59">
        <f>K189</f>
        <v>349.5</v>
      </c>
      <c r="L188" s="59">
        <v>0</v>
      </c>
      <c r="M188" s="59">
        <v>0</v>
      </c>
    </row>
    <row r="189" spans="1:13" ht="110.25">
      <c r="A189" s="26">
        <f t="shared" si="34"/>
        <v>176</v>
      </c>
      <c r="B189" s="61" t="s">
        <v>31</v>
      </c>
      <c r="C189" s="61" t="s">
        <v>24</v>
      </c>
      <c r="D189" s="61" t="s">
        <v>331</v>
      </c>
      <c r="E189" s="61" t="s">
        <v>32</v>
      </c>
      <c r="F189" s="61" t="s">
        <v>31</v>
      </c>
      <c r="G189" s="61" t="s">
        <v>75</v>
      </c>
      <c r="H189" s="61" t="s">
        <v>33</v>
      </c>
      <c r="I189" s="61" t="s">
        <v>160</v>
      </c>
      <c r="J189" s="63" t="s">
        <v>334</v>
      </c>
      <c r="K189" s="59">
        <f>K190+K193+K192</f>
        <v>349.5</v>
      </c>
      <c r="L189" s="59">
        <f>L190+L192+L193</f>
        <v>0</v>
      </c>
      <c r="M189" s="59">
        <f>M190+M192+M193</f>
        <v>0</v>
      </c>
    </row>
    <row r="190" spans="1:13" ht="47.25">
      <c r="A190" s="26">
        <f t="shared" si="34"/>
        <v>177</v>
      </c>
      <c r="B190" s="61" t="s">
        <v>31</v>
      </c>
      <c r="C190" s="61" t="s">
        <v>24</v>
      </c>
      <c r="D190" s="61" t="s">
        <v>331</v>
      </c>
      <c r="E190" s="61" t="s">
        <v>75</v>
      </c>
      <c r="F190" s="61" t="s">
        <v>31</v>
      </c>
      <c r="G190" s="61" t="s">
        <v>75</v>
      </c>
      <c r="H190" s="61" t="s">
        <v>33</v>
      </c>
      <c r="I190" s="61" t="s">
        <v>160</v>
      </c>
      <c r="J190" s="63" t="s">
        <v>335</v>
      </c>
      <c r="K190" s="59">
        <f>K191</f>
        <v>124.7</v>
      </c>
      <c r="L190" s="59">
        <f>L191</f>
        <v>0</v>
      </c>
      <c r="M190" s="59">
        <f>M191</f>
        <v>0</v>
      </c>
    </row>
    <row r="191" spans="1:13" ht="31.5">
      <c r="A191" s="26">
        <f t="shared" si="34"/>
        <v>178</v>
      </c>
      <c r="B191" s="61" t="s">
        <v>115</v>
      </c>
      <c r="C191" s="61" t="s">
        <v>24</v>
      </c>
      <c r="D191" s="61" t="s">
        <v>331</v>
      </c>
      <c r="E191" s="61" t="s">
        <v>75</v>
      </c>
      <c r="F191" s="61" t="s">
        <v>46</v>
      </c>
      <c r="G191" s="61" t="s">
        <v>75</v>
      </c>
      <c r="H191" s="61" t="s">
        <v>33</v>
      </c>
      <c r="I191" s="61" t="s">
        <v>160</v>
      </c>
      <c r="J191" s="63" t="s">
        <v>336</v>
      </c>
      <c r="K191" s="59">
        <v>124.7</v>
      </c>
      <c r="L191" s="59">
        <v>0</v>
      </c>
      <c r="M191" s="59">
        <v>0</v>
      </c>
    </row>
    <row r="192" spans="1:13" ht="94.5">
      <c r="A192" s="26">
        <f t="shared" si="34"/>
        <v>179</v>
      </c>
      <c r="B192" s="61" t="s">
        <v>127</v>
      </c>
      <c r="C192" s="61" t="s">
        <v>24</v>
      </c>
      <c r="D192" s="61" t="s">
        <v>331</v>
      </c>
      <c r="E192" s="61" t="s">
        <v>277</v>
      </c>
      <c r="F192" s="61" t="s">
        <v>278</v>
      </c>
      <c r="G192" s="61" t="s">
        <v>75</v>
      </c>
      <c r="H192" s="61" t="s">
        <v>33</v>
      </c>
      <c r="I192" s="61" t="s">
        <v>160</v>
      </c>
      <c r="J192" s="63" t="s">
        <v>337</v>
      </c>
      <c r="K192" s="59">
        <v>67.400000000000006</v>
      </c>
      <c r="L192" s="59">
        <v>0</v>
      </c>
      <c r="M192" s="59">
        <v>0</v>
      </c>
    </row>
    <row r="193" spans="1:13" ht="63">
      <c r="A193" s="26">
        <f t="shared" si="34"/>
        <v>180</v>
      </c>
      <c r="B193" s="61" t="s">
        <v>31</v>
      </c>
      <c r="C193" s="61" t="s">
        <v>24</v>
      </c>
      <c r="D193" s="61" t="s">
        <v>331</v>
      </c>
      <c r="E193" s="61" t="s">
        <v>338</v>
      </c>
      <c r="F193" s="61" t="s">
        <v>40</v>
      </c>
      <c r="G193" s="61" t="s">
        <v>75</v>
      </c>
      <c r="H193" s="61" t="s">
        <v>33</v>
      </c>
      <c r="I193" s="61" t="s">
        <v>160</v>
      </c>
      <c r="J193" s="63" t="s">
        <v>339</v>
      </c>
      <c r="K193" s="59">
        <f>K194+K195+K196</f>
        <v>157.4</v>
      </c>
      <c r="L193" s="59">
        <f>L194+L195+L196</f>
        <v>0</v>
      </c>
      <c r="M193" s="59">
        <f>M194+M195+M196</f>
        <v>0</v>
      </c>
    </row>
    <row r="194" spans="1:13" ht="63">
      <c r="A194" s="26">
        <f t="shared" si="34"/>
        <v>181</v>
      </c>
      <c r="B194" s="61" t="s">
        <v>96</v>
      </c>
      <c r="C194" s="61" t="s">
        <v>24</v>
      </c>
      <c r="D194" s="61" t="s">
        <v>331</v>
      </c>
      <c r="E194" s="61" t="s">
        <v>338</v>
      </c>
      <c r="F194" s="61" t="s">
        <v>40</v>
      </c>
      <c r="G194" s="61" t="s">
        <v>75</v>
      </c>
      <c r="H194" s="61" t="s">
        <v>33</v>
      </c>
      <c r="I194" s="61" t="s">
        <v>160</v>
      </c>
      <c r="J194" s="63" t="s">
        <v>339</v>
      </c>
      <c r="K194" s="59">
        <v>1</v>
      </c>
      <c r="L194" s="59">
        <v>0</v>
      </c>
      <c r="M194" s="59">
        <v>0</v>
      </c>
    </row>
    <row r="195" spans="1:13" ht="78.75">
      <c r="A195" s="26">
        <f t="shared" si="34"/>
        <v>182</v>
      </c>
      <c r="B195" s="61" t="s">
        <v>340</v>
      </c>
      <c r="C195" s="61" t="s">
        <v>24</v>
      </c>
      <c r="D195" s="61" t="s">
        <v>331</v>
      </c>
      <c r="E195" s="61" t="s">
        <v>338</v>
      </c>
      <c r="F195" s="61" t="s">
        <v>40</v>
      </c>
      <c r="G195" s="61" t="s">
        <v>75</v>
      </c>
      <c r="H195" s="61" t="s">
        <v>33</v>
      </c>
      <c r="I195" s="61" t="s">
        <v>160</v>
      </c>
      <c r="J195" s="63" t="s">
        <v>341</v>
      </c>
      <c r="K195" s="59">
        <v>70</v>
      </c>
      <c r="L195" s="59">
        <v>0</v>
      </c>
      <c r="M195" s="59">
        <v>0</v>
      </c>
    </row>
    <row r="196" spans="1:13" ht="63">
      <c r="A196" s="26">
        <f t="shared" si="34"/>
        <v>183</v>
      </c>
      <c r="B196" s="61" t="s">
        <v>115</v>
      </c>
      <c r="C196" s="61" t="s">
        <v>24</v>
      </c>
      <c r="D196" s="61" t="s">
        <v>331</v>
      </c>
      <c r="E196" s="61" t="s">
        <v>338</v>
      </c>
      <c r="F196" s="61" t="s">
        <v>40</v>
      </c>
      <c r="G196" s="61" t="s">
        <v>75</v>
      </c>
      <c r="H196" s="61" t="s">
        <v>33</v>
      </c>
      <c r="I196" s="61" t="s">
        <v>160</v>
      </c>
      <c r="J196" s="63" t="s">
        <v>339</v>
      </c>
      <c r="K196" s="59">
        <v>86.4</v>
      </c>
      <c r="L196" s="59">
        <v>0</v>
      </c>
      <c r="M196" s="59">
        <v>0</v>
      </c>
    </row>
    <row r="197" spans="1:13" ht="78.75">
      <c r="A197" s="26">
        <f t="shared" si="34"/>
        <v>184</v>
      </c>
      <c r="B197" s="61" t="s">
        <v>31</v>
      </c>
      <c r="C197" s="61" t="s">
        <v>24</v>
      </c>
      <c r="D197" s="61" t="s">
        <v>173</v>
      </c>
      <c r="E197" s="61" t="s">
        <v>32</v>
      </c>
      <c r="F197" s="61" t="s">
        <v>31</v>
      </c>
      <c r="G197" s="61" t="s">
        <v>32</v>
      </c>
      <c r="H197" s="61" t="s">
        <v>33</v>
      </c>
      <c r="I197" s="61" t="s">
        <v>31</v>
      </c>
      <c r="J197" s="63" t="s">
        <v>342</v>
      </c>
      <c r="K197" s="59">
        <f>K198</f>
        <v>-5976.3</v>
      </c>
      <c r="L197" s="59">
        <f>L198</f>
        <v>0</v>
      </c>
      <c r="M197" s="59">
        <f>M198</f>
        <v>0</v>
      </c>
    </row>
    <row r="198" spans="1:13" ht="63">
      <c r="A198" s="26">
        <f t="shared" si="34"/>
        <v>185</v>
      </c>
      <c r="B198" s="61" t="s">
        <v>127</v>
      </c>
      <c r="C198" s="61" t="s">
        <v>24</v>
      </c>
      <c r="D198" s="61" t="s">
        <v>173</v>
      </c>
      <c r="E198" s="61" t="s">
        <v>32</v>
      </c>
      <c r="F198" s="61" t="s">
        <v>31</v>
      </c>
      <c r="G198" s="61" t="s">
        <v>75</v>
      </c>
      <c r="H198" s="61" t="s">
        <v>33</v>
      </c>
      <c r="I198" s="61" t="s">
        <v>160</v>
      </c>
      <c r="J198" s="63" t="s">
        <v>343</v>
      </c>
      <c r="K198" s="59">
        <f>K200+K202+K199+K201</f>
        <v>-5976.3</v>
      </c>
      <c r="L198" s="59">
        <v>0</v>
      </c>
      <c r="M198" s="59">
        <v>0</v>
      </c>
    </row>
    <row r="199" spans="1:13" ht="78.75">
      <c r="A199" s="26">
        <f t="shared" si="34"/>
        <v>186</v>
      </c>
      <c r="B199" s="61" t="s">
        <v>127</v>
      </c>
      <c r="C199" s="61" t="s">
        <v>24</v>
      </c>
      <c r="D199" s="61" t="s">
        <v>173</v>
      </c>
      <c r="E199" s="61" t="s">
        <v>181</v>
      </c>
      <c r="F199" s="61" t="s">
        <v>182</v>
      </c>
      <c r="G199" s="61" t="s">
        <v>75</v>
      </c>
      <c r="H199" s="61" t="s">
        <v>33</v>
      </c>
      <c r="I199" s="61" t="s">
        <v>160</v>
      </c>
      <c r="J199" s="63" t="s">
        <v>344</v>
      </c>
      <c r="K199" s="59">
        <v>-119.1</v>
      </c>
      <c r="L199" s="59">
        <v>0</v>
      </c>
      <c r="M199" s="59">
        <v>0</v>
      </c>
    </row>
    <row r="200" spans="1:13" ht="78.75">
      <c r="A200" s="26">
        <f t="shared" si="34"/>
        <v>187</v>
      </c>
      <c r="B200" s="61" t="s">
        <v>127</v>
      </c>
      <c r="C200" s="61" t="s">
        <v>24</v>
      </c>
      <c r="D200" s="61" t="s">
        <v>173</v>
      </c>
      <c r="E200" s="61" t="s">
        <v>277</v>
      </c>
      <c r="F200" s="61" t="s">
        <v>278</v>
      </c>
      <c r="G200" s="61" t="s">
        <v>75</v>
      </c>
      <c r="H200" s="61" t="s">
        <v>33</v>
      </c>
      <c r="I200" s="61" t="s">
        <v>160</v>
      </c>
      <c r="J200" s="63" t="s">
        <v>345</v>
      </c>
      <c r="K200" s="59">
        <v>-100.4</v>
      </c>
      <c r="L200" s="59">
        <v>0</v>
      </c>
      <c r="M200" s="59">
        <v>0</v>
      </c>
    </row>
    <row r="201" spans="1:13" ht="110.25">
      <c r="A201" s="26">
        <f t="shared" si="34"/>
        <v>188</v>
      </c>
      <c r="B201" s="61" t="s">
        <v>127</v>
      </c>
      <c r="C201" s="61" t="s">
        <v>24</v>
      </c>
      <c r="D201" s="61" t="s">
        <v>173</v>
      </c>
      <c r="E201" s="61" t="s">
        <v>291</v>
      </c>
      <c r="F201" s="61" t="s">
        <v>292</v>
      </c>
      <c r="G201" s="61" t="s">
        <v>75</v>
      </c>
      <c r="H201" s="61" t="s">
        <v>33</v>
      </c>
      <c r="I201" s="61" t="s">
        <v>160</v>
      </c>
      <c r="J201" s="63" t="s">
        <v>346</v>
      </c>
      <c r="K201" s="59">
        <v>-0.3</v>
      </c>
      <c r="L201" s="59">
        <v>0</v>
      </c>
      <c r="M201" s="59">
        <v>0</v>
      </c>
    </row>
    <row r="202" spans="1:13" ht="63">
      <c r="A202" s="26">
        <f t="shared" si="34"/>
        <v>189</v>
      </c>
      <c r="B202" s="61" t="s">
        <v>127</v>
      </c>
      <c r="C202" s="61" t="s">
        <v>24</v>
      </c>
      <c r="D202" s="61" t="s">
        <v>173</v>
      </c>
      <c r="E202" s="61" t="s">
        <v>338</v>
      </c>
      <c r="F202" s="61" t="s">
        <v>40</v>
      </c>
      <c r="G202" s="61" t="s">
        <v>75</v>
      </c>
      <c r="H202" s="61" t="s">
        <v>33</v>
      </c>
      <c r="I202" s="61" t="s">
        <v>160</v>
      </c>
      <c r="J202" s="63" t="s">
        <v>347</v>
      </c>
      <c r="K202" s="59">
        <v>-5756.5</v>
      </c>
      <c r="L202" s="59">
        <v>0</v>
      </c>
      <c r="M202" s="59">
        <v>0</v>
      </c>
    </row>
    <row r="203" spans="1:13">
      <c r="A203" s="77" t="s">
        <v>348</v>
      </c>
      <c r="B203" s="78"/>
      <c r="C203" s="78"/>
      <c r="D203" s="78"/>
      <c r="E203" s="78"/>
      <c r="F203" s="78"/>
      <c r="G203" s="78"/>
      <c r="H203" s="78"/>
      <c r="I203" s="78"/>
      <c r="J203" s="78"/>
      <c r="K203" s="59">
        <f>K92+K14</f>
        <v>1501910.0699999998</v>
      </c>
      <c r="L203" s="59">
        <f>L92+L14</f>
        <v>1213720.9000000001</v>
      </c>
      <c r="M203" s="59">
        <f>M92+M14</f>
        <v>1205581.3900000001</v>
      </c>
    </row>
    <row r="204" spans="1:13">
      <c r="J204" s="74"/>
      <c r="K204" s="10"/>
      <c r="L204" s="10"/>
      <c r="M204" s="10"/>
    </row>
    <row r="205" spans="1:13">
      <c r="J205" s="74"/>
      <c r="K205" s="10"/>
      <c r="L205" s="10"/>
      <c r="M205" s="10"/>
    </row>
    <row r="206" spans="1:13">
      <c r="J206" s="74"/>
      <c r="K206" s="10"/>
      <c r="L206" s="10"/>
      <c r="M206" s="10"/>
    </row>
    <row r="207" spans="1:13">
      <c r="J207" s="74"/>
      <c r="K207" s="10"/>
      <c r="L207" s="10"/>
      <c r="M207" s="10"/>
    </row>
    <row r="208" spans="1:13">
      <c r="J208" s="74"/>
      <c r="K208" s="10"/>
      <c r="L208" s="10"/>
      <c r="M208" s="10"/>
    </row>
    <row r="209" spans="10:13">
      <c r="J209" s="74"/>
      <c r="K209" s="10"/>
      <c r="L209" s="10"/>
      <c r="M209" s="10"/>
    </row>
    <row r="210" spans="10:13">
      <c r="J210" s="74"/>
      <c r="K210" s="10"/>
      <c r="L210" s="10"/>
      <c r="M210" s="10"/>
    </row>
    <row r="211" spans="10:13">
      <c r="J211" s="74"/>
      <c r="K211" s="10"/>
      <c r="L211" s="10"/>
      <c r="M211" s="10"/>
    </row>
    <row r="212" spans="10:13">
      <c r="J212" s="74"/>
      <c r="K212" s="10"/>
      <c r="L212" s="10"/>
      <c r="M212" s="10"/>
    </row>
    <row r="213" spans="10:13">
      <c r="J213" s="74"/>
      <c r="K213" s="10"/>
      <c r="L213" s="10"/>
      <c r="M213" s="10"/>
    </row>
    <row r="214" spans="10:13">
      <c r="J214" s="74"/>
      <c r="K214" s="10"/>
      <c r="L214" s="10"/>
      <c r="M214" s="10"/>
    </row>
    <row r="215" spans="10:13">
      <c r="J215" s="74"/>
      <c r="K215" s="10"/>
      <c r="L215" s="10"/>
      <c r="M215" s="10"/>
    </row>
    <row r="216" spans="10:13">
      <c r="J216" s="74"/>
      <c r="K216" s="10"/>
      <c r="L216" s="10"/>
      <c r="M216" s="10"/>
    </row>
    <row r="217" spans="10:13">
      <c r="J217" s="74"/>
      <c r="K217" s="10"/>
      <c r="L217" s="10"/>
      <c r="M217" s="10"/>
    </row>
    <row r="218" spans="10:13">
      <c r="J218" s="74"/>
      <c r="K218" s="10"/>
      <c r="L218" s="10"/>
      <c r="M218" s="10"/>
    </row>
    <row r="219" spans="10:13">
      <c r="J219" s="74"/>
      <c r="K219" s="10"/>
      <c r="L219" s="10"/>
      <c r="M219" s="10"/>
    </row>
    <row r="220" spans="10:13">
      <c r="J220" s="74"/>
      <c r="K220" s="10"/>
      <c r="L220" s="10"/>
      <c r="M220" s="10"/>
    </row>
    <row r="221" spans="10:13">
      <c r="J221" s="74"/>
      <c r="K221" s="10"/>
      <c r="L221" s="10"/>
      <c r="M221" s="10"/>
    </row>
    <row r="222" spans="10:13">
      <c r="J222" s="74"/>
      <c r="K222" s="10"/>
      <c r="L222" s="10"/>
      <c r="M222" s="10"/>
    </row>
    <row r="223" spans="10:13">
      <c r="J223" s="74"/>
      <c r="K223" s="10"/>
      <c r="L223" s="10"/>
      <c r="M223" s="10"/>
    </row>
    <row r="224" spans="10:13">
      <c r="J224" s="74"/>
      <c r="K224" s="10"/>
      <c r="L224" s="10"/>
      <c r="M224" s="10"/>
    </row>
    <row r="225" spans="10:13">
      <c r="J225" s="74"/>
      <c r="K225" s="10"/>
      <c r="L225" s="10"/>
      <c r="M225" s="10"/>
    </row>
    <row r="226" spans="10:13">
      <c r="J226" s="74"/>
      <c r="K226" s="10"/>
      <c r="L226" s="10"/>
      <c r="M226" s="10"/>
    </row>
    <row r="227" spans="10:13">
      <c r="J227" s="74"/>
      <c r="K227" s="10"/>
      <c r="L227" s="10"/>
      <c r="M227" s="10"/>
    </row>
    <row r="228" spans="10:13">
      <c r="J228" s="74"/>
      <c r="K228" s="10"/>
      <c r="L228" s="10"/>
      <c r="M228" s="10"/>
    </row>
    <row r="229" spans="10:13">
      <c r="J229" s="74"/>
      <c r="K229" s="10"/>
      <c r="L229" s="10"/>
      <c r="M229" s="10"/>
    </row>
    <row r="230" spans="10:13">
      <c r="J230" s="74"/>
      <c r="K230" s="10"/>
      <c r="L230" s="10"/>
      <c r="M230" s="10"/>
    </row>
    <row r="231" spans="10:13">
      <c r="J231" s="74"/>
      <c r="K231" s="10"/>
      <c r="L231" s="10"/>
      <c r="M231" s="10"/>
    </row>
    <row r="232" spans="10:13">
      <c r="J232" s="74"/>
      <c r="K232" s="10"/>
      <c r="L232" s="10"/>
      <c r="M232" s="10"/>
    </row>
    <row r="233" spans="10:13">
      <c r="J233" s="74"/>
      <c r="K233" s="10"/>
      <c r="L233" s="10"/>
      <c r="M233" s="10"/>
    </row>
    <row r="234" spans="10:13">
      <c r="J234" s="74"/>
      <c r="K234" s="10"/>
      <c r="L234" s="10"/>
      <c r="M234" s="10"/>
    </row>
    <row r="235" spans="10:13">
      <c r="J235" s="74"/>
      <c r="K235" s="10"/>
      <c r="L235" s="10"/>
      <c r="M235" s="10"/>
    </row>
    <row r="236" spans="10:13">
      <c r="J236" s="74"/>
      <c r="K236" s="10"/>
      <c r="L236" s="10"/>
      <c r="M236" s="10"/>
    </row>
    <row r="237" spans="10:13">
      <c r="J237" s="74"/>
      <c r="K237" s="10"/>
      <c r="L237" s="10"/>
      <c r="M237" s="10"/>
    </row>
    <row r="238" spans="10:13">
      <c r="J238" s="74"/>
      <c r="K238" s="10"/>
      <c r="L238" s="10"/>
      <c r="M238" s="10"/>
    </row>
    <row r="239" spans="10:13">
      <c r="J239" s="74"/>
      <c r="K239" s="10"/>
      <c r="L239" s="10"/>
      <c r="M239" s="10"/>
    </row>
    <row r="240" spans="10:13">
      <c r="J240" s="74"/>
      <c r="K240" s="10"/>
      <c r="L240" s="10"/>
      <c r="M240" s="10"/>
    </row>
    <row r="241" spans="10:13">
      <c r="J241" s="74"/>
      <c r="K241" s="10"/>
      <c r="L241" s="10"/>
      <c r="M241" s="10"/>
    </row>
    <row r="242" spans="10:13">
      <c r="J242" s="74"/>
      <c r="K242" s="10"/>
      <c r="L242" s="10"/>
      <c r="M242" s="10"/>
    </row>
    <row r="243" spans="10:13">
      <c r="J243" s="74"/>
      <c r="K243" s="10"/>
      <c r="L243" s="10"/>
      <c r="M243" s="10"/>
    </row>
    <row r="244" spans="10:13">
      <c r="J244" s="74"/>
      <c r="K244" s="10"/>
      <c r="L244" s="10"/>
      <c r="M244" s="10"/>
    </row>
    <row r="245" spans="10:13">
      <c r="J245" s="74"/>
      <c r="K245" s="10"/>
      <c r="L245" s="10"/>
      <c r="M245" s="10"/>
    </row>
    <row r="246" spans="10:13">
      <c r="J246" s="74"/>
      <c r="K246" s="10"/>
      <c r="L246" s="10"/>
      <c r="M246" s="10"/>
    </row>
    <row r="247" spans="10:13">
      <c r="J247" s="74"/>
      <c r="K247" s="10"/>
      <c r="L247" s="10"/>
      <c r="M247" s="10"/>
    </row>
    <row r="248" spans="10:13">
      <c r="J248" s="74"/>
      <c r="K248" s="10"/>
      <c r="L248" s="10"/>
      <c r="M248" s="10"/>
    </row>
    <row r="249" spans="10:13">
      <c r="J249" s="74"/>
      <c r="K249" s="10"/>
      <c r="L249" s="10"/>
      <c r="M249" s="10"/>
    </row>
    <row r="250" spans="10:13">
      <c r="J250" s="74"/>
      <c r="K250" s="10"/>
      <c r="L250" s="10"/>
      <c r="M250" s="10"/>
    </row>
    <row r="251" spans="10:13">
      <c r="J251" s="74"/>
      <c r="K251" s="10"/>
      <c r="L251" s="10"/>
      <c r="M251" s="10"/>
    </row>
    <row r="252" spans="10:13">
      <c r="J252" s="74"/>
      <c r="K252" s="10"/>
      <c r="L252" s="10"/>
      <c r="M252" s="10"/>
    </row>
    <row r="253" spans="10:13">
      <c r="J253" s="74"/>
      <c r="K253" s="10"/>
      <c r="L253" s="10"/>
      <c r="M253" s="10"/>
    </row>
    <row r="254" spans="10:13">
      <c r="J254" s="74"/>
      <c r="K254" s="10"/>
      <c r="L254" s="10"/>
      <c r="M254" s="10"/>
    </row>
    <row r="255" spans="10:13">
      <c r="J255" s="74"/>
      <c r="K255" s="10"/>
      <c r="L255" s="10"/>
      <c r="M255" s="10"/>
    </row>
    <row r="256" spans="10:13">
      <c r="J256" s="74"/>
      <c r="K256" s="10"/>
      <c r="L256" s="10"/>
      <c r="M256" s="10"/>
    </row>
    <row r="257" spans="10:13">
      <c r="J257" s="74"/>
      <c r="K257" s="10"/>
      <c r="L257" s="10"/>
      <c r="M257" s="10"/>
    </row>
    <row r="258" spans="10:13">
      <c r="J258" s="74"/>
      <c r="K258" s="10"/>
      <c r="L258" s="10"/>
      <c r="M258" s="10"/>
    </row>
    <row r="259" spans="10:13">
      <c r="J259" s="74"/>
      <c r="K259" s="10"/>
      <c r="L259" s="10"/>
      <c r="M259" s="10"/>
    </row>
    <row r="260" spans="10:13">
      <c r="J260" s="74"/>
      <c r="K260" s="10"/>
      <c r="L260" s="10"/>
      <c r="M260" s="10"/>
    </row>
    <row r="261" spans="10:13">
      <c r="J261" s="74"/>
      <c r="K261" s="10"/>
      <c r="L261" s="10"/>
      <c r="M261" s="10"/>
    </row>
    <row r="262" spans="10:13">
      <c r="J262" s="74"/>
      <c r="K262" s="10"/>
      <c r="L262" s="10"/>
      <c r="M262" s="10"/>
    </row>
    <row r="263" spans="10:13">
      <c r="J263" s="74"/>
      <c r="K263" s="10"/>
      <c r="L263" s="10"/>
      <c r="M263" s="10"/>
    </row>
    <row r="264" spans="10:13">
      <c r="J264" s="74"/>
      <c r="K264" s="10"/>
      <c r="L264" s="10"/>
      <c r="M264" s="10"/>
    </row>
    <row r="265" spans="10:13">
      <c r="J265" s="74"/>
      <c r="K265" s="10"/>
      <c r="L265" s="10"/>
      <c r="M265" s="10"/>
    </row>
    <row r="266" spans="10:13">
      <c r="J266" s="74"/>
      <c r="K266" s="10"/>
      <c r="L266" s="10"/>
      <c r="M266" s="10"/>
    </row>
    <row r="267" spans="10:13">
      <c r="J267" s="74"/>
      <c r="K267" s="10"/>
      <c r="L267" s="10"/>
      <c r="M267" s="10"/>
    </row>
    <row r="268" spans="10:13">
      <c r="J268" s="74"/>
      <c r="K268" s="10"/>
      <c r="L268" s="10"/>
      <c r="M268" s="10"/>
    </row>
    <row r="269" spans="10:13">
      <c r="J269" s="74"/>
      <c r="K269" s="10"/>
      <c r="L269" s="10"/>
      <c r="M269" s="10"/>
    </row>
    <row r="270" spans="10:13">
      <c r="J270" s="74"/>
      <c r="K270" s="10"/>
      <c r="L270" s="10"/>
      <c r="M270" s="10"/>
    </row>
    <row r="271" spans="10:13">
      <c r="J271" s="74"/>
      <c r="K271" s="10"/>
      <c r="L271" s="10"/>
      <c r="M271" s="10"/>
    </row>
    <row r="272" spans="10:13">
      <c r="J272" s="74"/>
      <c r="K272" s="10"/>
      <c r="L272" s="10"/>
      <c r="M272" s="10"/>
    </row>
    <row r="273" spans="10:13">
      <c r="J273" s="74"/>
      <c r="K273" s="10"/>
      <c r="L273" s="10"/>
      <c r="M273" s="10"/>
    </row>
    <row r="274" spans="10:13">
      <c r="J274" s="74"/>
      <c r="K274" s="10"/>
      <c r="L274" s="10"/>
      <c r="M274" s="10"/>
    </row>
    <row r="275" spans="10:13">
      <c r="J275" s="74"/>
      <c r="K275" s="10"/>
      <c r="L275" s="10"/>
      <c r="M275" s="10"/>
    </row>
    <row r="276" spans="10:13">
      <c r="J276" s="74"/>
      <c r="K276" s="10"/>
      <c r="L276" s="10"/>
      <c r="M276" s="10"/>
    </row>
    <row r="277" spans="10:13">
      <c r="J277" s="74"/>
      <c r="K277" s="10"/>
      <c r="L277" s="10"/>
      <c r="M277" s="10"/>
    </row>
    <row r="278" spans="10:13">
      <c r="J278" s="74"/>
      <c r="K278" s="10"/>
      <c r="L278" s="10"/>
      <c r="M278" s="10"/>
    </row>
    <row r="279" spans="10:13">
      <c r="J279" s="74"/>
      <c r="K279" s="10"/>
      <c r="L279" s="10"/>
      <c r="M279" s="10"/>
    </row>
    <row r="280" spans="10:13">
      <c r="J280" s="74"/>
      <c r="K280" s="10"/>
      <c r="L280" s="10"/>
      <c r="M280" s="10"/>
    </row>
    <row r="281" spans="10:13">
      <c r="J281" s="74"/>
      <c r="K281" s="10"/>
      <c r="L281" s="10"/>
      <c r="M281" s="10"/>
    </row>
    <row r="282" spans="10:13">
      <c r="J282" s="74"/>
      <c r="K282" s="10"/>
      <c r="L282" s="10"/>
      <c r="M282" s="10"/>
    </row>
    <row r="283" spans="10:13">
      <c r="J283" s="74"/>
      <c r="K283" s="10"/>
      <c r="L283" s="10"/>
      <c r="M283" s="10"/>
    </row>
    <row r="284" spans="10:13">
      <c r="J284" s="74"/>
      <c r="K284" s="10"/>
      <c r="L284" s="10"/>
      <c r="M284" s="10"/>
    </row>
    <row r="285" spans="10:13">
      <c r="J285" s="74"/>
      <c r="K285" s="10"/>
      <c r="L285" s="10"/>
      <c r="M285" s="10"/>
    </row>
    <row r="286" spans="10:13">
      <c r="J286" s="74"/>
      <c r="K286" s="10"/>
      <c r="L286" s="10"/>
      <c r="M286" s="10"/>
    </row>
    <row r="287" spans="10:13">
      <c r="J287" s="74"/>
      <c r="K287" s="10"/>
      <c r="L287" s="10"/>
      <c r="M287" s="10"/>
    </row>
    <row r="288" spans="10:13">
      <c r="J288" s="74"/>
      <c r="K288" s="10"/>
      <c r="L288" s="10"/>
      <c r="M288" s="10"/>
    </row>
    <row r="289" spans="10:13">
      <c r="J289" s="74"/>
      <c r="K289" s="10"/>
      <c r="L289" s="10"/>
      <c r="M289" s="10"/>
    </row>
    <row r="290" spans="10:13">
      <c r="J290" s="74"/>
      <c r="K290" s="10"/>
      <c r="L290" s="10"/>
      <c r="M290" s="10"/>
    </row>
    <row r="291" spans="10:13">
      <c r="J291" s="74"/>
      <c r="K291" s="10"/>
      <c r="L291" s="10"/>
      <c r="M291" s="10"/>
    </row>
    <row r="292" spans="10:13">
      <c r="J292" s="74"/>
      <c r="K292" s="10"/>
      <c r="L292" s="10"/>
      <c r="M292" s="10"/>
    </row>
    <row r="293" spans="10:13">
      <c r="J293" s="74"/>
      <c r="K293" s="10"/>
      <c r="L293" s="10"/>
      <c r="M293" s="10"/>
    </row>
    <row r="294" spans="10:13">
      <c r="J294" s="74"/>
      <c r="K294" s="10"/>
      <c r="L294" s="10"/>
      <c r="M294" s="10"/>
    </row>
    <row r="295" spans="10:13">
      <c r="J295" s="74"/>
      <c r="K295" s="10"/>
      <c r="L295" s="10"/>
      <c r="M295" s="10"/>
    </row>
    <row r="296" spans="10:13">
      <c r="J296" s="74"/>
      <c r="K296" s="10"/>
      <c r="L296" s="10"/>
      <c r="M296" s="10"/>
    </row>
    <row r="297" spans="10:13">
      <c r="J297" s="74"/>
      <c r="K297" s="10"/>
      <c r="L297" s="10"/>
      <c r="M297" s="10"/>
    </row>
    <row r="298" spans="10:13">
      <c r="J298" s="74"/>
      <c r="K298" s="10"/>
      <c r="L298" s="10"/>
      <c r="M298" s="10"/>
    </row>
    <row r="299" spans="10:13">
      <c r="J299" s="74"/>
      <c r="K299" s="10"/>
      <c r="L299" s="10"/>
      <c r="M299" s="10"/>
    </row>
    <row r="300" spans="10:13">
      <c r="J300" s="74"/>
      <c r="K300" s="10"/>
      <c r="L300" s="10"/>
      <c r="M300" s="10"/>
    </row>
    <row r="301" spans="10:13">
      <c r="J301" s="74"/>
      <c r="K301" s="10"/>
      <c r="L301" s="10"/>
      <c r="M301" s="10"/>
    </row>
    <row r="302" spans="10:13">
      <c r="J302" s="74"/>
      <c r="K302" s="10"/>
      <c r="L302" s="10"/>
      <c r="M302" s="10"/>
    </row>
    <row r="303" spans="10:13">
      <c r="J303" s="74"/>
      <c r="K303" s="10"/>
      <c r="L303" s="10"/>
      <c r="M303" s="10"/>
    </row>
    <row r="304" spans="10:13">
      <c r="J304" s="74"/>
      <c r="K304" s="10"/>
      <c r="L304" s="10"/>
      <c r="M304" s="10"/>
    </row>
    <row r="305" spans="10:13">
      <c r="J305" s="74"/>
      <c r="K305" s="10"/>
      <c r="L305" s="10"/>
      <c r="M305" s="10"/>
    </row>
    <row r="306" spans="10:13">
      <c r="J306" s="74"/>
      <c r="K306" s="10"/>
      <c r="L306" s="10"/>
      <c r="M306" s="10"/>
    </row>
    <row r="307" spans="10:13">
      <c r="J307" s="74"/>
      <c r="K307" s="10"/>
      <c r="L307" s="10"/>
      <c r="M307" s="10"/>
    </row>
    <row r="308" spans="10:13">
      <c r="J308" s="74"/>
      <c r="K308" s="10"/>
      <c r="L308" s="10"/>
      <c r="M308" s="10"/>
    </row>
    <row r="309" spans="10:13">
      <c r="J309" s="74"/>
      <c r="K309" s="10"/>
      <c r="L309" s="10"/>
      <c r="M309" s="10"/>
    </row>
    <row r="310" spans="10:13">
      <c r="J310" s="74"/>
      <c r="K310" s="10"/>
      <c r="L310" s="10"/>
      <c r="M310" s="10"/>
    </row>
    <row r="311" spans="10:13">
      <c r="J311" s="74"/>
      <c r="K311" s="10"/>
      <c r="L311" s="10"/>
      <c r="M311" s="10"/>
    </row>
    <row r="312" spans="10:13">
      <c r="J312" s="74"/>
      <c r="K312" s="10"/>
      <c r="L312" s="10"/>
      <c r="M312" s="10"/>
    </row>
    <row r="313" spans="10:13">
      <c r="J313" s="74"/>
      <c r="K313" s="10"/>
      <c r="L313" s="10"/>
      <c r="M313" s="10"/>
    </row>
    <row r="314" spans="10:13">
      <c r="J314" s="74"/>
      <c r="K314" s="10"/>
      <c r="L314" s="10"/>
      <c r="M314" s="10"/>
    </row>
    <row r="315" spans="10:13">
      <c r="J315" s="74"/>
      <c r="K315" s="10"/>
      <c r="L315" s="10"/>
      <c r="M315" s="10"/>
    </row>
    <row r="316" spans="10:13">
      <c r="J316" s="74"/>
      <c r="K316" s="10"/>
      <c r="L316" s="10"/>
      <c r="M316" s="10"/>
    </row>
    <row r="317" spans="10:13">
      <c r="J317" s="74"/>
      <c r="K317" s="10"/>
      <c r="L317" s="10"/>
      <c r="M317" s="10"/>
    </row>
    <row r="318" spans="10:13">
      <c r="J318" s="74"/>
      <c r="K318" s="10"/>
      <c r="L318" s="10"/>
      <c r="M318" s="10"/>
    </row>
    <row r="319" spans="10:13">
      <c r="J319" s="74"/>
      <c r="K319" s="10"/>
      <c r="L319" s="10"/>
      <c r="M319" s="10"/>
    </row>
    <row r="320" spans="10:13">
      <c r="J320" s="74"/>
      <c r="K320" s="10"/>
      <c r="L320" s="10"/>
      <c r="M320" s="10"/>
    </row>
    <row r="321" spans="10:13">
      <c r="J321" s="74"/>
      <c r="K321" s="10"/>
      <c r="L321" s="10"/>
      <c r="M321" s="10"/>
    </row>
    <row r="322" spans="10:13">
      <c r="J322" s="74"/>
      <c r="K322" s="10"/>
      <c r="L322" s="10"/>
      <c r="M322" s="10"/>
    </row>
    <row r="323" spans="10:13">
      <c r="J323" s="74"/>
      <c r="K323" s="10"/>
      <c r="L323" s="10"/>
      <c r="M323" s="10"/>
    </row>
    <row r="324" spans="10:13">
      <c r="J324" s="74"/>
      <c r="K324" s="10"/>
      <c r="L324" s="10"/>
      <c r="M324" s="10"/>
    </row>
    <row r="325" spans="10:13">
      <c r="J325" s="74"/>
      <c r="K325" s="10"/>
      <c r="L325" s="10"/>
      <c r="M325" s="10"/>
    </row>
    <row r="326" spans="10:13">
      <c r="J326" s="74"/>
      <c r="K326" s="10"/>
      <c r="L326" s="10"/>
      <c r="M326" s="10"/>
    </row>
    <row r="327" spans="10:13">
      <c r="J327" s="74"/>
      <c r="K327" s="10"/>
      <c r="L327" s="10"/>
      <c r="M327" s="10"/>
    </row>
    <row r="328" spans="10:13">
      <c r="J328" s="74"/>
      <c r="K328" s="10"/>
      <c r="L328" s="10"/>
      <c r="M328" s="10"/>
    </row>
    <row r="329" spans="10:13">
      <c r="J329" s="74"/>
      <c r="K329" s="10"/>
      <c r="L329" s="10"/>
      <c r="M329" s="10"/>
    </row>
    <row r="330" spans="10:13">
      <c r="J330" s="74"/>
      <c r="K330" s="10"/>
      <c r="L330" s="10"/>
      <c r="M330" s="10"/>
    </row>
    <row r="331" spans="10:13">
      <c r="J331" s="74"/>
      <c r="K331" s="10"/>
      <c r="L331" s="10"/>
      <c r="M331" s="10"/>
    </row>
    <row r="332" spans="10:13">
      <c r="J332" s="74"/>
      <c r="K332" s="10"/>
      <c r="L332" s="10"/>
      <c r="M332" s="10"/>
    </row>
    <row r="333" spans="10:13">
      <c r="J333" s="74"/>
      <c r="K333" s="10"/>
      <c r="L333" s="10"/>
      <c r="M333" s="10"/>
    </row>
    <row r="334" spans="10:13">
      <c r="J334" s="74"/>
      <c r="K334" s="10"/>
      <c r="L334" s="10"/>
      <c r="M334" s="10"/>
    </row>
    <row r="335" spans="10:13">
      <c r="J335" s="74"/>
      <c r="K335" s="10"/>
      <c r="L335" s="10"/>
      <c r="M335" s="10"/>
    </row>
    <row r="336" spans="10:13">
      <c r="J336" s="74"/>
      <c r="K336" s="10"/>
      <c r="L336" s="10"/>
      <c r="M336" s="10"/>
    </row>
    <row r="337" spans="10:13">
      <c r="J337" s="74"/>
      <c r="K337" s="10"/>
      <c r="L337" s="10"/>
      <c r="M337" s="10"/>
    </row>
    <row r="338" spans="10:13">
      <c r="J338" s="74"/>
      <c r="K338" s="10"/>
      <c r="L338" s="10"/>
      <c r="M338" s="10"/>
    </row>
    <row r="339" spans="10:13">
      <c r="J339" s="74"/>
      <c r="K339" s="10"/>
      <c r="L339" s="10"/>
      <c r="M339" s="10"/>
    </row>
    <row r="340" spans="10:13">
      <c r="J340" s="74"/>
      <c r="K340" s="10"/>
      <c r="L340" s="10"/>
      <c r="M340" s="10"/>
    </row>
    <row r="341" spans="10:13">
      <c r="J341" s="74"/>
      <c r="K341" s="10"/>
      <c r="L341" s="10"/>
      <c r="M341" s="10"/>
    </row>
    <row r="342" spans="10:13">
      <c r="J342" s="74"/>
      <c r="K342" s="10"/>
      <c r="L342" s="10"/>
      <c r="M342" s="10"/>
    </row>
    <row r="343" spans="10:13">
      <c r="J343" s="74"/>
      <c r="K343" s="10"/>
      <c r="L343" s="10"/>
      <c r="M343" s="10"/>
    </row>
    <row r="344" spans="10:13">
      <c r="J344" s="74"/>
      <c r="K344" s="10"/>
      <c r="L344" s="10"/>
      <c r="M344" s="10"/>
    </row>
    <row r="345" spans="10:13">
      <c r="J345" s="74"/>
      <c r="K345" s="10"/>
      <c r="L345" s="10"/>
      <c r="M345" s="10"/>
    </row>
    <row r="346" spans="10:13">
      <c r="J346" s="74"/>
      <c r="K346" s="10"/>
      <c r="L346" s="10"/>
      <c r="M346" s="10"/>
    </row>
    <row r="347" spans="10:13">
      <c r="J347" s="74"/>
      <c r="K347" s="10"/>
      <c r="L347" s="10"/>
      <c r="M347" s="10"/>
    </row>
    <row r="348" spans="10:13">
      <c r="J348" s="74"/>
      <c r="K348" s="10"/>
      <c r="L348" s="10"/>
      <c r="M348" s="10"/>
    </row>
    <row r="349" spans="10:13">
      <c r="J349" s="74"/>
      <c r="K349" s="10"/>
      <c r="L349" s="10"/>
      <c r="M349" s="10"/>
    </row>
    <row r="350" spans="10:13">
      <c r="J350" s="74"/>
      <c r="K350" s="10"/>
      <c r="L350" s="10"/>
      <c r="M350" s="10"/>
    </row>
    <row r="351" spans="10:13">
      <c r="J351" s="74"/>
      <c r="K351" s="10"/>
      <c r="L351" s="10"/>
      <c r="M351" s="10"/>
    </row>
    <row r="352" spans="10:13">
      <c r="J352" s="74"/>
      <c r="K352" s="10"/>
      <c r="L352" s="10"/>
      <c r="M352" s="10"/>
    </row>
    <row r="353" spans="10:13">
      <c r="J353" s="74"/>
      <c r="K353" s="10"/>
      <c r="L353" s="10"/>
      <c r="M353" s="10"/>
    </row>
    <row r="354" spans="10:13">
      <c r="J354" s="74"/>
      <c r="K354" s="10"/>
      <c r="L354" s="10"/>
      <c r="M354" s="10"/>
    </row>
    <row r="355" spans="10:13">
      <c r="J355" s="74"/>
      <c r="K355" s="10"/>
      <c r="L355" s="10"/>
      <c r="M355" s="10"/>
    </row>
    <row r="356" spans="10:13">
      <c r="J356" s="74"/>
      <c r="K356" s="10"/>
      <c r="L356" s="10"/>
      <c r="M356" s="10"/>
    </row>
    <row r="357" spans="10:13">
      <c r="J357" s="74"/>
      <c r="K357" s="10"/>
      <c r="L357" s="10"/>
      <c r="M357" s="10"/>
    </row>
    <row r="358" spans="10:13">
      <c r="J358" s="74"/>
      <c r="K358" s="10"/>
      <c r="L358" s="10"/>
      <c r="M358" s="10"/>
    </row>
    <row r="359" spans="10:13">
      <c r="J359" s="74"/>
      <c r="K359" s="10"/>
      <c r="L359" s="10"/>
      <c r="M359" s="10"/>
    </row>
    <row r="360" spans="10:13">
      <c r="J360" s="74"/>
      <c r="K360" s="10"/>
      <c r="L360" s="10"/>
      <c r="M360" s="10"/>
    </row>
    <row r="361" spans="10:13">
      <c r="J361" s="74"/>
      <c r="K361" s="10"/>
      <c r="L361" s="10"/>
      <c r="M361" s="10"/>
    </row>
    <row r="362" spans="10:13">
      <c r="J362" s="74"/>
      <c r="K362" s="10"/>
      <c r="L362" s="10"/>
      <c r="M362" s="10"/>
    </row>
    <row r="363" spans="10:13">
      <c r="J363" s="74"/>
      <c r="K363" s="10"/>
      <c r="L363" s="10"/>
      <c r="M363" s="10"/>
    </row>
    <row r="364" spans="10:13">
      <c r="J364" s="74"/>
      <c r="K364" s="10"/>
      <c r="L364" s="10"/>
      <c r="M364" s="10"/>
    </row>
    <row r="365" spans="10:13">
      <c r="J365" s="74"/>
      <c r="K365" s="10"/>
      <c r="L365" s="10"/>
      <c r="M365" s="10"/>
    </row>
    <row r="366" spans="10:13">
      <c r="J366" s="74"/>
      <c r="K366" s="10"/>
      <c r="L366" s="10"/>
      <c r="M366" s="10"/>
    </row>
    <row r="367" spans="10:13">
      <c r="J367" s="74"/>
      <c r="K367" s="10"/>
      <c r="L367" s="10"/>
      <c r="M367" s="10"/>
    </row>
    <row r="368" spans="10:13">
      <c r="J368" s="74"/>
      <c r="K368" s="10"/>
      <c r="L368" s="10"/>
      <c r="M368" s="10"/>
    </row>
    <row r="369" spans="10:13">
      <c r="J369" s="74"/>
      <c r="K369" s="10"/>
      <c r="L369" s="10"/>
      <c r="M369" s="10"/>
    </row>
    <row r="370" spans="10:13">
      <c r="J370" s="74"/>
      <c r="K370" s="10"/>
      <c r="L370" s="10"/>
      <c r="M370" s="10"/>
    </row>
    <row r="371" spans="10:13">
      <c r="J371" s="74"/>
      <c r="K371" s="10"/>
      <c r="L371" s="10"/>
      <c r="M371" s="10"/>
    </row>
    <row r="372" spans="10:13">
      <c r="J372" s="74"/>
      <c r="K372" s="10"/>
      <c r="L372" s="10"/>
      <c r="M372" s="10"/>
    </row>
    <row r="373" spans="10:13">
      <c r="J373" s="74"/>
      <c r="K373" s="10"/>
      <c r="L373" s="10"/>
      <c r="M373" s="10"/>
    </row>
    <row r="374" spans="10:13">
      <c r="J374" s="74"/>
      <c r="K374" s="10"/>
      <c r="L374" s="10"/>
      <c r="M374" s="10"/>
    </row>
    <row r="375" spans="10:13">
      <c r="J375" s="74"/>
      <c r="K375" s="10"/>
      <c r="L375" s="10"/>
      <c r="M375" s="10"/>
    </row>
    <row r="376" spans="10:13">
      <c r="J376" s="74"/>
      <c r="K376" s="10"/>
      <c r="L376" s="10"/>
      <c r="M376" s="10"/>
    </row>
    <row r="377" spans="10:13">
      <c r="J377" s="74"/>
      <c r="K377" s="10"/>
      <c r="L377" s="10"/>
      <c r="M377" s="10"/>
    </row>
    <row r="378" spans="10:13">
      <c r="J378" s="74"/>
      <c r="K378" s="10"/>
      <c r="L378" s="10"/>
      <c r="M378" s="10"/>
    </row>
    <row r="379" spans="10:13">
      <c r="J379" s="74"/>
      <c r="K379" s="10"/>
      <c r="L379" s="10"/>
      <c r="M379" s="10"/>
    </row>
    <row r="380" spans="10:13">
      <c r="J380" s="74"/>
      <c r="K380" s="10"/>
      <c r="L380" s="10"/>
      <c r="M380" s="10"/>
    </row>
    <row r="381" spans="10:13">
      <c r="J381" s="74"/>
      <c r="K381" s="10"/>
      <c r="L381" s="10"/>
      <c r="M381" s="10"/>
    </row>
    <row r="382" spans="10:13">
      <c r="J382" s="74"/>
      <c r="K382" s="10"/>
      <c r="L382" s="10"/>
      <c r="M382" s="10"/>
    </row>
    <row r="383" spans="10:13">
      <c r="J383" s="74"/>
      <c r="K383" s="10"/>
      <c r="L383" s="10"/>
      <c r="M383" s="10"/>
    </row>
    <row r="384" spans="10:13">
      <c r="J384" s="74"/>
      <c r="K384" s="10"/>
      <c r="L384" s="10"/>
      <c r="M384" s="10"/>
    </row>
    <row r="385" spans="10:13">
      <c r="J385" s="74"/>
      <c r="K385" s="10"/>
      <c r="L385" s="10"/>
      <c r="M385" s="10"/>
    </row>
    <row r="386" spans="10:13">
      <c r="J386" s="74"/>
      <c r="K386" s="10"/>
      <c r="L386" s="10"/>
      <c r="M386" s="10"/>
    </row>
    <row r="387" spans="10:13">
      <c r="J387" s="74"/>
      <c r="K387" s="10"/>
      <c r="L387" s="10"/>
      <c r="M387" s="10"/>
    </row>
    <row r="388" spans="10:13">
      <c r="J388" s="74"/>
      <c r="K388" s="10"/>
      <c r="L388" s="10"/>
      <c r="M388" s="10"/>
    </row>
    <row r="389" spans="10:13">
      <c r="J389" s="74"/>
      <c r="K389" s="10"/>
      <c r="L389" s="10"/>
      <c r="M389" s="10"/>
    </row>
    <row r="390" spans="10:13">
      <c r="J390" s="74"/>
      <c r="K390" s="10"/>
      <c r="L390" s="10"/>
      <c r="M390" s="10"/>
    </row>
    <row r="391" spans="10:13">
      <c r="J391" s="74"/>
      <c r="K391" s="10"/>
      <c r="L391" s="10"/>
      <c r="M391" s="10"/>
    </row>
    <row r="392" spans="10:13">
      <c r="J392" s="74"/>
      <c r="K392" s="10"/>
      <c r="L392" s="10"/>
      <c r="M392" s="10"/>
    </row>
    <row r="393" spans="10:13">
      <c r="J393" s="74"/>
      <c r="K393" s="10"/>
      <c r="L393" s="10"/>
      <c r="M393" s="10"/>
    </row>
    <row r="394" spans="10:13">
      <c r="J394" s="74"/>
      <c r="K394" s="10"/>
      <c r="L394" s="10"/>
      <c r="M394" s="10"/>
    </row>
    <row r="395" spans="10:13">
      <c r="J395" s="74"/>
      <c r="K395" s="10"/>
      <c r="L395" s="10"/>
      <c r="M395" s="10"/>
    </row>
    <row r="396" spans="10:13">
      <c r="J396" s="74"/>
      <c r="K396" s="10"/>
      <c r="L396" s="10"/>
      <c r="M396" s="10"/>
    </row>
    <row r="397" spans="10:13">
      <c r="J397" s="74"/>
      <c r="K397" s="10"/>
      <c r="L397" s="10"/>
      <c r="M397" s="10"/>
    </row>
    <row r="398" spans="10:13">
      <c r="J398" s="74"/>
      <c r="K398" s="10"/>
      <c r="L398" s="10"/>
      <c r="M398" s="10"/>
    </row>
    <row r="399" spans="10:13">
      <c r="J399" s="74"/>
      <c r="K399" s="10"/>
      <c r="L399" s="10"/>
      <c r="M399" s="10"/>
    </row>
    <row r="400" spans="10:13">
      <c r="J400" s="74"/>
      <c r="K400" s="10"/>
      <c r="L400" s="10"/>
      <c r="M400" s="10"/>
    </row>
    <row r="401" spans="10:13">
      <c r="J401" s="74"/>
      <c r="K401" s="10"/>
      <c r="L401" s="10"/>
      <c r="M401" s="10"/>
    </row>
    <row r="402" spans="10:13">
      <c r="J402" s="74"/>
      <c r="K402" s="10"/>
      <c r="L402" s="10"/>
      <c r="M402" s="10"/>
    </row>
    <row r="403" spans="10:13">
      <c r="J403" s="74"/>
      <c r="K403" s="10"/>
      <c r="L403" s="10"/>
      <c r="M403" s="10"/>
    </row>
    <row r="404" spans="10:13">
      <c r="J404" s="74"/>
      <c r="K404" s="10"/>
      <c r="L404" s="10"/>
      <c r="M404" s="10"/>
    </row>
    <row r="405" spans="10:13">
      <c r="J405" s="74"/>
      <c r="K405" s="10"/>
      <c r="L405" s="10"/>
      <c r="M405" s="10"/>
    </row>
    <row r="406" spans="10:13">
      <c r="J406" s="74"/>
      <c r="K406" s="10"/>
      <c r="L406" s="10"/>
      <c r="M406" s="10"/>
    </row>
    <row r="407" spans="10:13">
      <c r="J407" s="74"/>
      <c r="K407" s="10"/>
      <c r="L407" s="10"/>
      <c r="M407" s="10"/>
    </row>
    <row r="408" spans="10:13">
      <c r="J408" s="74"/>
      <c r="K408" s="10"/>
      <c r="L408" s="10"/>
      <c r="M408" s="10"/>
    </row>
    <row r="409" spans="10:13">
      <c r="J409" s="74"/>
      <c r="K409" s="10"/>
      <c r="L409" s="10"/>
      <c r="M409" s="10"/>
    </row>
    <row r="410" spans="10:13">
      <c r="J410" s="74"/>
      <c r="K410" s="10"/>
      <c r="L410" s="10"/>
      <c r="M410" s="10"/>
    </row>
    <row r="411" spans="10:13">
      <c r="J411" s="74"/>
      <c r="K411" s="10"/>
      <c r="L411" s="10"/>
      <c r="M411" s="10"/>
    </row>
    <row r="412" spans="10:13">
      <c r="J412" s="74"/>
      <c r="K412" s="10"/>
      <c r="L412" s="10"/>
      <c r="M412" s="10"/>
    </row>
    <row r="413" spans="10:13">
      <c r="J413" s="74"/>
      <c r="K413" s="10"/>
      <c r="L413" s="10"/>
      <c r="M413" s="10"/>
    </row>
    <row r="414" spans="10:13">
      <c r="J414" s="74"/>
      <c r="K414" s="10"/>
      <c r="L414" s="10"/>
      <c r="M414" s="10"/>
    </row>
    <row r="415" spans="10:13">
      <c r="J415" s="74"/>
      <c r="K415" s="10"/>
      <c r="L415" s="10"/>
      <c r="M415" s="10"/>
    </row>
    <row r="416" spans="10:13">
      <c r="J416" s="74"/>
      <c r="K416" s="10"/>
      <c r="L416" s="10"/>
      <c r="M416" s="10"/>
    </row>
    <row r="417" spans="10:13">
      <c r="J417" s="74"/>
      <c r="K417" s="10"/>
      <c r="L417" s="10"/>
      <c r="M417" s="10"/>
    </row>
    <row r="418" spans="10:13">
      <c r="J418" s="74"/>
      <c r="K418" s="10"/>
      <c r="L418" s="10"/>
      <c r="M418" s="10"/>
    </row>
    <row r="419" spans="10:13">
      <c r="J419" s="74"/>
      <c r="K419" s="10"/>
      <c r="L419" s="10"/>
      <c r="M419" s="10"/>
    </row>
    <row r="420" spans="10:13">
      <c r="J420" s="74"/>
      <c r="K420" s="10"/>
      <c r="L420" s="10"/>
      <c r="M420" s="10"/>
    </row>
    <row r="421" spans="10:13">
      <c r="J421" s="74"/>
      <c r="K421" s="10"/>
      <c r="L421" s="10"/>
      <c r="M421" s="10"/>
    </row>
    <row r="422" spans="10:13">
      <c r="J422" s="74"/>
      <c r="K422" s="10"/>
      <c r="L422" s="10"/>
      <c r="M422" s="10"/>
    </row>
    <row r="423" spans="10:13">
      <c r="J423" s="74"/>
      <c r="K423" s="10"/>
      <c r="L423" s="10"/>
      <c r="M423" s="10"/>
    </row>
    <row r="424" spans="10:13">
      <c r="J424" s="74"/>
      <c r="K424" s="10"/>
      <c r="L424" s="10"/>
      <c r="M424" s="10"/>
    </row>
    <row r="425" spans="10:13">
      <c r="J425" s="74"/>
      <c r="K425" s="10"/>
      <c r="L425" s="10"/>
      <c r="M425" s="10"/>
    </row>
    <row r="426" spans="10:13">
      <c r="J426" s="74"/>
      <c r="K426" s="10"/>
      <c r="L426" s="10"/>
      <c r="M426" s="10"/>
    </row>
    <row r="427" spans="10:13">
      <c r="J427" s="74"/>
      <c r="K427" s="10"/>
      <c r="L427" s="10"/>
      <c r="M427" s="10"/>
    </row>
    <row r="428" spans="10:13">
      <c r="J428" s="74"/>
      <c r="K428" s="10"/>
      <c r="L428" s="10"/>
      <c r="M428" s="10"/>
    </row>
    <row r="429" spans="10:13">
      <c r="J429" s="74"/>
      <c r="K429" s="10"/>
      <c r="L429" s="10"/>
      <c r="M429" s="10"/>
    </row>
    <row r="430" spans="10:13">
      <c r="J430" s="74"/>
      <c r="K430" s="10"/>
      <c r="L430" s="10"/>
      <c r="M430" s="10"/>
    </row>
    <row r="431" spans="10:13">
      <c r="J431" s="74"/>
      <c r="K431" s="10"/>
      <c r="L431" s="10"/>
      <c r="M431" s="10"/>
    </row>
    <row r="432" spans="10:13">
      <c r="J432" s="74"/>
      <c r="K432" s="10"/>
      <c r="L432" s="10"/>
      <c r="M432" s="10"/>
    </row>
    <row r="433" spans="10:13">
      <c r="J433" s="74"/>
      <c r="K433" s="10"/>
      <c r="L433" s="10"/>
      <c r="M433" s="10"/>
    </row>
    <row r="434" spans="10:13">
      <c r="J434" s="74"/>
      <c r="K434" s="10"/>
      <c r="L434" s="10"/>
      <c r="M434" s="10"/>
    </row>
    <row r="435" spans="10:13">
      <c r="J435" s="74"/>
      <c r="K435" s="10"/>
      <c r="L435" s="10"/>
      <c r="M435" s="10"/>
    </row>
    <row r="436" spans="10:13">
      <c r="J436" s="74"/>
      <c r="K436" s="10"/>
      <c r="L436" s="10"/>
      <c r="M436" s="10"/>
    </row>
    <row r="437" spans="10:13">
      <c r="J437" s="74"/>
      <c r="K437" s="10"/>
      <c r="L437" s="10"/>
      <c r="M437" s="10"/>
    </row>
    <row r="438" spans="10:13">
      <c r="J438" s="74"/>
      <c r="K438" s="10"/>
      <c r="L438" s="10"/>
      <c r="M438" s="10"/>
    </row>
    <row r="439" spans="10:13">
      <c r="J439" s="74"/>
      <c r="K439" s="10"/>
      <c r="L439" s="10"/>
      <c r="M439" s="10"/>
    </row>
    <row r="440" spans="10:13">
      <c r="J440" s="74"/>
      <c r="K440" s="10"/>
      <c r="L440" s="10"/>
      <c r="M440" s="10"/>
    </row>
    <row r="441" spans="10:13">
      <c r="J441" s="74"/>
      <c r="K441" s="10"/>
      <c r="L441" s="10"/>
      <c r="M441" s="10"/>
    </row>
    <row r="442" spans="10:13">
      <c r="J442" s="74"/>
      <c r="K442" s="10"/>
      <c r="L442" s="10"/>
      <c r="M442" s="10"/>
    </row>
    <row r="443" spans="10:13">
      <c r="J443" s="74"/>
      <c r="K443" s="10"/>
      <c r="L443" s="10"/>
      <c r="M443" s="10"/>
    </row>
    <row r="444" spans="10:13">
      <c r="J444" s="74"/>
      <c r="K444" s="10"/>
      <c r="L444" s="10"/>
      <c r="M444" s="10"/>
    </row>
    <row r="445" spans="10:13">
      <c r="J445" s="74"/>
      <c r="K445" s="10"/>
      <c r="L445" s="10"/>
      <c r="M445" s="10"/>
    </row>
    <row r="446" spans="10:13">
      <c r="J446" s="74"/>
      <c r="K446" s="10"/>
      <c r="L446" s="10"/>
      <c r="M446" s="10"/>
    </row>
    <row r="447" spans="10:13">
      <c r="J447" s="74"/>
      <c r="K447" s="10"/>
      <c r="L447" s="10"/>
      <c r="M447" s="10"/>
    </row>
    <row r="448" spans="10:13">
      <c r="J448" s="74"/>
      <c r="K448" s="10"/>
      <c r="L448" s="10"/>
      <c r="M448" s="10"/>
    </row>
    <row r="449" spans="10:13">
      <c r="J449" s="74"/>
      <c r="K449" s="10"/>
      <c r="L449" s="10"/>
      <c r="M449" s="10"/>
    </row>
    <row r="450" spans="10:13">
      <c r="J450" s="74"/>
      <c r="K450" s="10"/>
      <c r="L450" s="10"/>
      <c r="M450" s="10"/>
    </row>
    <row r="451" spans="10:13">
      <c r="J451" s="74"/>
      <c r="K451" s="10"/>
      <c r="L451" s="10"/>
      <c r="M451" s="10"/>
    </row>
    <row r="452" spans="10:13">
      <c r="J452" s="74"/>
      <c r="K452" s="10"/>
      <c r="L452" s="10"/>
      <c r="M452" s="10"/>
    </row>
    <row r="453" spans="10:13">
      <c r="J453" s="74"/>
      <c r="K453" s="10"/>
      <c r="L453" s="10"/>
      <c r="M453" s="10"/>
    </row>
    <row r="454" spans="10:13">
      <c r="J454" s="74"/>
      <c r="K454" s="10"/>
      <c r="L454" s="10"/>
      <c r="M454" s="10"/>
    </row>
    <row r="455" spans="10:13">
      <c r="J455" s="74"/>
      <c r="K455" s="10"/>
      <c r="L455" s="10"/>
      <c r="M455" s="10"/>
    </row>
    <row r="456" spans="10:13">
      <c r="J456" s="74"/>
      <c r="K456" s="10"/>
      <c r="L456" s="10"/>
      <c r="M456" s="10"/>
    </row>
    <row r="457" spans="10:13">
      <c r="J457" s="74"/>
      <c r="K457" s="10"/>
      <c r="L457" s="10"/>
      <c r="M457" s="10"/>
    </row>
    <row r="458" spans="10:13">
      <c r="J458" s="74"/>
      <c r="K458" s="10"/>
      <c r="L458" s="10"/>
      <c r="M458" s="10"/>
    </row>
    <row r="459" spans="10:13">
      <c r="J459" s="74"/>
      <c r="K459" s="10"/>
      <c r="L459" s="10"/>
      <c r="M459" s="10"/>
    </row>
    <row r="460" spans="10:13">
      <c r="J460" s="74"/>
      <c r="K460" s="10"/>
      <c r="L460" s="10"/>
      <c r="M460" s="10"/>
    </row>
    <row r="461" spans="10:13">
      <c r="J461" s="74"/>
      <c r="K461" s="10"/>
      <c r="L461" s="10"/>
      <c r="M461" s="10"/>
    </row>
    <row r="462" spans="10:13">
      <c r="J462" s="74"/>
      <c r="K462" s="10"/>
      <c r="L462" s="10"/>
      <c r="M462" s="10"/>
    </row>
    <row r="463" spans="10:13">
      <c r="J463" s="74"/>
      <c r="K463" s="10"/>
      <c r="L463" s="10"/>
      <c r="M463" s="10"/>
    </row>
    <row r="464" spans="10:13">
      <c r="J464" s="74"/>
      <c r="K464" s="10"/>
      <c r="L464" s="10"/>
      <c r="M464" s="10"/>
    </row>
    <row r="465" spans="10:13">
      <c r="J465" s="74"/>
      <c r="K465" s="10"/>
      <c r="L465" s="10"/>
      <c r="M465" s="10"/>
    </row>
  </sheetData>
  <mergeCells count="27">
    <mergeCell ref="J1:M1"/>
    <mergeCell ref="J2:M2"/>
    <mergeCell ref="L3:M3"/>
    <mergeCell ref="J4:M4"/>
    <mergeCell ref="N4:Q4"/>
    <mergeCell ref="A7:N7"/>
    <mergeCell ref="V4:Y4"/>
    <mergeCell ref="Z4:AC4"/>
    <mergeCell ref="J5:M5"/>
    <mergeCell ref="N5:Q5"/>
    <mergeCell ref="R5:U5"/>
    <mergeCell ref="V5:Y5"/>
    <mergeCell ref="Z5:AC5"/>
    <mergeCell ref="R4:U4"/>
    <mergeCell ref="L6:M6"/>
    <mergeCell ref="P6:Q6"/>
    <mergeCell ref="T6:U6"/>
    <mergeCell ref="X6:Y6"/>
    <mergeCell ref="AB6:AC6"/>
    <mergeCell ref="N11:Q11"/>
    <mergeCell ref="A203:J203"/>
    <mergeCell ref="A9:L9"/>
    <mergeCell ref="B11:I11"/>
    <mergeCell ref="J11:J12"/>
    <mergeCell ref="K11:K12"/>
    <mergeCell ref="L11:L12"/>
    <mergeCell ref="M11:M12"/>
  </mergeCells>
  <hyperlinks>
    <hyperlink ref="J96" r:id="rId1" display="consultantplus://offline/ref=A90AD00333885CE0D1CCB1C6FED47440BEC79D7823191DC0AC65FDE83E577F409BEF3704FDD8FB04E"/>
    <hyperlink ref="J94" r:id="rId2" display="consultantplus://offline/ref=A90AD00333885CE0D1CCB1C6FED47440BEC79D7823191DC0AC65FDE83E577F409BEF3704FDD8FB04E"/>
    <hyperlink ref="J95" r:id="rId3" display="consultantplus://offline/ref=A90AD00333885CE0D1CCB1C6FED47440BEC79D7823191DC0AC65FDE83E577F409BEF3704FDD8FB04E"/>
    <hyperlink ref="J97" r:id="rId4" display="consultantplus://offline/ref=A90AD00333885CE0D1CCB1C6FED47440BEC79D7823191DC0AC65FDE83E577F409BEF3704FDD8FB04E"/>
    <hyperlink ref="J98" r:id="rId5" display="consultantplus://offline/ref=A90AD00333885CE0D1CCB1C6FED47440BEC79D7823191DC0AC65FDE83E577F409BEF3704FDD8FB04E"/>
  </hyperlinks>
  <pageMargins left="0.7" right="0.7" top="0.75" bottom="0.75" header="0.3" footer="0.3"/>
  <pageSetup paperSize="9" scale="53" orientation="portrait" r:id="rId6"/>
  <colBreaks count="1" manualBreakCount="1">
    <brk id="29" max="1048575" man="1"/>
  </colBreaks>
  <legacyDrawing r:id="rId7"/>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PetrovivZhV</dc:creator>
  <cp:lastModifiedBy>user</cp:lastModifiedBy>
  <dcterms:created xsi:type="dcterms:W3CDTF">2024-06-26T08:56:03Z</dcterms:created>
  <dcterms:modified xsi:type="dcterms:W3CDTF">2024-07-10T02:23:18Z</dcterms:modified>
</cp:coreProperties>
</file>